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돈$$\"/>
    </mc:Choice>
  </mc:AlternateContent>
  <bookViews>
    <workbookView xWindow="0" yWindow="0" windowWidth="25800" windowHeight="11400" tabRatio="500"/>
  </bookViews>
  <sheets>
    <sheet name="보유현황" sheetId="3" r:id="rId1"/>
    <sheet name="주식 매매일지" sheetId="1" r:id="rId2"/>
    <sheet name="월별 매매 결산" sheetId="2" r:id="rId3"/>
  </sheets>
  <definedNames>
    <definedName name="_xlnm._FilterDatabase" localSheetId="0" hidden="1">보유현황!$A$9:$O$48</definedName>
    <definedName name="_xlnm._FilterDatabase" localSheetId="1" hidden="1">'주식 매매일지'!$A$10:$X$49</definedName>
  </definedName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15" i="1" l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11" i="1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10" i="3"/>
  <c r="S11" i="1" l="1"/>
  <c r="D10" i="3"/>
  <c r="C10" i="3" l="1"/>
  <c r="J12" i="1" l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E12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D11" i="3"/>
  <c r="S14" i="1"/>
  <c r="R14" i="1" s="1"/>
  <c r="R15" i="1"/>
  <c r="S16" i="1"/>
  <c r="R16" i="1" s="1"/>
  <c r="S17" i="1"/>
  <c r="R17" i="1" s="1"/>
  <c r="S18" i="1"/>
  <c r="R18" i="1" s="1"/>
  <c r="S19" i="1"/>
  <c r="R19" i="1" s="1"/>
  <c r="S20" i="1"/>
  <c r="R20" i="1" s="1"/>
  <c r="S21" i="1"/>
  <c r="R21" i="1" s="1"/>
  <c r="S22" i="1"/>
  <c r="R22" i="1" s="1"/>
  <c r="S23" i="1"/>
  <c r="R23" i="1" s="1"/>
  <c r="S24" i="1"/>
  <c r="R24" i="1" s="1"/>
  <c r="S25" i="1"/>
  <c r="P25" i="1" s="1"/>
  <c r="S26" i="1"/>
  <c r="R26" i="1" s="1"/>
  <c r="S27" i="1"/>
  <c r="R27" i="1" s="1"/>
  <c r="S28" i="1"/>
  <c r="R28" i="1" s="1"/>
  <c r="S29" i="1"/>
  <c r="R29" i="1" s="1"/>
  <c r="S30" i="1"/>
  <c r="R30" i="1" s="1"/>
  <c r="S31" i="1"/>
  <c r="P31" i="1" s="1"/>
  <c r="S32" i="1"/>
  <c r="R32" i="1" s="1"/>
  <c r="S33" i="1"/>
  <c r="R33" i="1" s="1"/>
  <c r="S34" i="1"/>
  <c r="R34" i="1" s="1"/>
  <c r="S35" i="1"/>
  <c r="R35" i="1" s="1"/>
  <c r="S36" i="1"/>
  <c r="R36" i="1" s="1"/>
  <c r="S37" i="1"/>
  <c r="R37" i="1" s="1"/>
  <c r="S38" i="1"/>
  <c r="R38" i="1" s="1"/>
  <c r="S39" i="1"/>
  <c r="R39" i="1" s="1"/>
  <c r="S40" i="1"/>
  <c r="R40" i="1" s="1"/>
  <c r="S41" i="1"/>
  <c r="R41" i="1" s="1"/>
  <c r="S42" i="1"/>
  <c r="R42" i="1" s="1"/>
  <c r="S43" i="1"/>
  <c r="P43" i="1" s="1"/>
  <c r="S44" i="1"/>
  <c r="R44" i="1" s="1"/>
  <c r="S45" i="1"/>
  <c r="R45" i="1" s="1"/>
  <c r="S46" i="1"/>
  <c r="R46" i="1" s="1"/>
  <c r="S47" i="1"/>
  <c r="R47" i="1" s="1"/>
  <c r="S48" i="1"/>
  <c r="R48" i="1" s="1"/>
  <c r="S49" i="1"/>
  <c r="R49" i="1" s="1"/>
  <c r="C513" i="2" l="1"/>
  <c r="C511" i="2"/>
  <c r="C509" i="2"/>
  <c r="C507" i="2"/>
  <c r="C505" i="2"/>
  <c r="C503" i="2"/>
  <c r="C501" i="2"/>
  <c r="C499" i="2"/>
  <c r="C497" i="2"/>
  <c r="C495" i="2"/>
  <c r="C493" i="2"/>
  <c r="C491" i="2"/>
  <c r="C489" i="2"/>
  <c r="C487" i="2"/>
  <c r="C485" i="2"/>
  <c r="C483" i="2"/>
  <c r="C481" i="2"/>
  <c r="C479" i="2"/>
  <c r="C477" i="2"/>
  <c r="C475" i="2"/>
  <c r="C473" i="2"/>
  <c r="C471" i="2"/>
  <c r="C469" i="2"/>
  <c r="C467" i="2"/>
  <c r="C465" i="2"/>
  <c r="C463" i="2"/>
  <c r="C461" i="2"/>
  <c r="C459" i="2"/>
  <c r="C457" i="2"/>
  <c r="C455" i="2"/>
  <c r="C453" i="2"/>
  <c r="C451" i="2"/>
  <c r="C449" i="2"/>
  <c r="C447" i="2"/>
  <c r="C445" i="2"/>
  <c r="C443" i="2"/>
  <c r="C441" i="2"/>
  <c r="C439" i="2"/>
  <c r="C437" i="2"/>
  <c r="C435" i="2"/>
  <c r="C433" i="2"/>
  <c r="C431" i="2"/>
  <c r="C429" i="2"/>
  <c r="C427" i="2"/>
  <c r="C425" i="2"/>
  <c r="C423" i="2"/>
  <c r="C421" i="2"/>
  <c r="C419" i="2"/>
  <c r="C417" i="2"/>
  <c r="C415" i="2"/>
  <c r="C413" i="2"/>
  <c r="C411" i="2"/>
  <c r="C409" i="2"/>
  <c r="C407" i="2"/>
  <c r="C405" i="2"/>
  <c r="C403" i="2"/>
  <c r="C401" i="2"/>
  <c r="C399" i="2"/>
  <c r="C397" i="2"/>
  <c r="C395" i="2"/>
  <c r="C393" i="2"/>
  <c r="C391" i="2"/>
  <c r="C389" i="2"/>
  <c r="C387" i="2"/>
  <c r="C385" i="2"/>
  <c r="C383" i="2"/>
  <c r="C381" i="2"/>
  <c r="C379" i="2"/>
  <c r="C377" i="2"/>
  <c r="C375" i="2"/>
  <c r="C373" i="2"/>
  <c r="C371" i="2"/>
  <c r="C369" i="2"/>
  <c r="C367" i="2"/>
  <c r="C365" i="2"/>
  <c r="C363" i="2"/>
  <c r="C361" i="2"/>
  <c r="C359" i="2"/>
  <c r="C357" i="2"/>
  <c r="C355" i="2"/>
  <c r="C353" i="2"/>
  <c r="C351" i="2"/>
  <c r="C349" i="2"/>
  <c r="C347" i="2"/>
  <c r="C345" i="2"/>
  <c r="F514" i="2"/>
  <c r="E514" i="2"/>
  <c r="E512" i="2"/>
  <c r="E510" i="2"/>
  <c r="E508" i="2"/>
  <c r="E506" i="2"/>
  <c r="E504" i="2"/>
  <c r="E502" i="2"/>
  <c r="E500" i="2"/>
  <c r="E498" i="2"/>
  <c r="E496" i="2"/>
  <c r="E494" i="2"/>
  <c r="E492" i="2"/>
  <c r="E490" i="2"/>
  <c r="E488" i="2"/>
  <c r="E486" i="2"/>
  <c r="E484" i="2"/>
  <c r="E482" i="2"/>
  <c r="E480" i="2"/>
  <c r="E478" i="2"/>
  <c r="E476" i="2"/>
  <c r="E474" i="2"/>
  <c r="E472" i="2"/>
  <c r="E470" i="2"/>
  <c r="E468" i="2"/>
  <c r="E466" i="2"/>
  <c r="E464" i="2"/>
  <c r="E462" i="2"/>
  <c r="E460" i="2"/>
  <c r="E458" i="2"/>
  <c r="E456" i="2"/>
  <c r="E454" i="2"/>
  <c r="E452" i="2"/>
  <c r="E450" i="2"/>
  <c r="E448" i="2"/>
  <c r="E446" i="2"/>
  <c r="E444" i="2"/>
  <c r="E442" i="2"/>
  <c r="E440" i="2"/>
  <c r="E438" i="2"/>
  <c r="E436" i="2"/>
  <c r="E434" i="2"/>
  <c r="E432" i="2"/>
  <c r="E430" i="2"/>
  <c r="E428" i="2"/>
  <c r="E426" i="2"/>
  <c r="E424" i="2"/>
  <c r="E422" i="2"/>
  <c r="E420" i="2"/>
  <c r="E418" i="2"/>
  <c r="E416" i="2"/>
  <c r="E414" i="2"/>
  <c r="E412" i="2"/>
  <c r="E410" i="2"/>
  <c r="E408" i="2"/>
  <c r="E406" i="2"/>
  <c r="E404" i="2"/>
  <c r="E402" i="2"/>
  <c r="E400" i="2"/>
  <c r="E398" i="2"/>
  <c r="E396" i="2"/>
  <c r="E394" i="2"/>
  <c r="E392" i="2"/>
  <c r="E390" i="2"/>
  <c r="E388" i="2"/>
  <c r="E386" i="2"/>
  <c r="E384" i="2"/>
  <c r="E382" i="2"/>
  <c r="E380" i="2"/>
  <c r="E378" i="2"/>
  <c r="E376" i="2"/>
  <c r="E374" i="2"/>
  <c r="E372" i="2"/>
  <c r="E370" i="2"/>
  <c r="E368" i="2"/>
  <c r="E366" i="2"/>
  <c r="E364" i="2"/>
  <c r="E362" i="2"/>
  <c r="E360" i="2"/>
  <c r="E358" i="2"/>
  <c r="E356" i="2"/>
  <c r="E354" i="2"/>
  <c r="E352" i="2"/>
  <c r="E350" i="2"/>
  <c r="E348" i="2"/>
  <c r="E346" i="2"/>
  <c r="C514" i="2"/>
  <c r="C512" i="2"/>
  <c r="C510" i="2"/>
  <c r="C508" i="2"/>
  <c r="C506" i="2"/>
  <c r="C504" i="2"/>
  <c r="C502" i="2"/>
  <c r="C500" i="2"/>
  <c r="C498" i="2"/>
  <c r="C496" i="2"/>
  <c r="C494" i="2"/>
  <c r="C492" i="2"/>
  <c r="C490" i="2"/>
  <c r="C488" i="2"/>
  <c r="C486" i="2"/>
  <c r="C484" i="2"/>
  <c r="C482" i="2"/>
  <c r="C480" i="2"/>
  <c r="C478" i="2"/>
  <c r="C476" i="2"/>
  <c r="C474" i="2"/>
  <c r="C472" i="2"/>
  <c r="C470" i="2"/>
  <c r="C468" i="2"/>
  <c r="C466" i="2"/>
  <c r="C464" i="2"/>
  <c r="C462" i="2"/>
  <c r="C460" i="2"/>
  <c r="C458" i="2"/>
  <c r="C456" i="2"/>
  <c r="C454" i="2"/>
  <c r="C452" i="2"/>
  <c r="C450" i="2"/>
  <c r="C448" i="2"/>
  <c r="C446" i="2"/>
  <c r="C444" i="2"/>
  <c r="C442" i="2"/>
  <c r="C440" i="2"/>
  <c r="C438" i="2"/>
  <c r="C436" i="2"/>
  <c r="C434" i="2"/>
  <c r="C432" i="2"/>
  <c r="C430" i="2"/>
  <c r="C428" i="2"/>
  <c r="C426" i="2"/>
  <c r="C424" i="2"/>
  <c r="C422" i="2"/>
  <c r="C420" i="2"/>
  <c r="C418" i="2"/>
  <c r="C416" i="2"/>
  <c r="C414" i="2"/>
  <c r="C412" i="2"/>
  <c r="C410" i="2"/>
  <c r="C408" i="2"/>
  <c r="C406" i="2"/>
  <c r="C404" i="2"/>
  <c r="C402" i="2"/>
  <c r="C400" i="2"/>
  <c r="C398" i="2"/>
  <c r="C396" i="2"/>
  <c r="C394" i="2"/>
  <c r="C392" i="2"/>
  <c r="C390" i="2"/>
  <c r="C388" i="2"/>
  <c r="C386" i="2"/>
  <c r="C384" i="2"/>
  <c r="C382" i="2"/>
  <c r="C380" i="2"/>
  <c r="C378" i="2"/>
  <c r="C376" i="2"/>
  <c r="C374" i="2"/>
  <c r="C372" i="2"/>
  <c r="C370" i="2"/>
  <c r="C368" i="2"/>
  <c r="C366" i="2"/>
  <c r="C364" i="2"/>
  <c r="C362" i="2"/>
  <c r="C360" i="2"/>
  <c r="C358" i="2"/>
  <c r="C356" i="2"/>
  <c r="C354" i="2"/>
  <c r="C352" i="2"/>
  <c r="C350" i="2"/>
  <c r="C348" i="2"/>
  <c r="C346" i="2"/>
  <c r="F513" i="2"/>
  <c r="F511" i="2"/>
  <c r="F509" i="2"/>
  <c r="F507" i="2"/>
  <c r="F505" i="2"/>
  <c r="F503" i="2"/>
  <c r="F501" i="2"/>
  <c r="F499" i="2"/>
  <c r="F497" i="2"/>
  <c r="F495" i="2"/>
  <c r="F493" i="2"/>
  <c r="F491" i="2"/>
  <c r="F489" i="2"/>
  <c r="F487" i="2"/>
  <c r="F485" i="2"/>
  <c r="F483" i="2"/>
  <c r="F481" i="2"/>
  <c r="F479" i="2"/>
  <c r="F477" i="2"/>
  <c r="F475" i="2"/>
  <c r="F473" i="2"/>
  <c r="F471" i="2"/>
  <c r="F469" i="2"/>
  <c r="F467" i="2"/>
  <c r="F465" i="2"/>
  <c r="F463" i="2"/>
  <c r="F461" i="2"/>
  <c r="F459" i="2"/>
  <c r="F457" i="2"/>
  <c r="F455" i="2"/>
  <c r="F453" i="2"/>
  <c r="F451" i="2"/>
  <c r="F449" i="2"/>
  <c r="F447" i="2"/>
  <c r="F445" i="2"/>
  <c r="F443" i="2"/>
  <c r="F441" i="2"/>
  <c r="F439" i="2"/>
  <c r="F437" i="2"/>
  <c r="F435" i="2"/>
  <c r="F433" i="2"/>
  <c r="F431" i="2"/>
  <c r="F429" i="2"/>
  <c r="F427" i="2"/>
  <c r="F425" i="2"/>
  <c r="F423" i="2"/>
  <c r="F421" i="2"/>
  <c r="F419" i="2"/>
  <c r="F417" i="2"/>
  <c r="F415" i="2"/>
  <c r="F413" i="2"/>
  <c r="F411" i="2"/>
  <c r="F409" i="2"/>
  <c r="F407" i="2"/>
  <c r="F405" i="2"/>
  <c r="F403" i="2"/>
  <c r="F401" i="2"/>
  <c r="F399" i="2"/>
  <c r="F397" i="2"/>
  <c r="F395" i="2"/>
  <c r="F393" i="2"/>
  <c r="F391" i="2"/>
  <c r="F389" i="2"/>
  <c r="F387" i="2"/>
  <c r="F385" i="2"/>
  <c r="F383" i="2"/>
  <c r="F381" i="2"/>
  <c r="F379" i="2"/>
  <c r="F377" i="2"/>
  <c r="F375" i="2"/>
  <c r="F373" i="2"/>
  <c r="F371" i="2"/>
  <c r="F369" i="2"/>
  <c r="F367" i="2"/>
  <c r="F365" i="2"/>
  <c r="F363" i="2"/>
  <c r="F361" i="2"/>
  <c r="F359" i="2"/>
  <c r="E513" i="2"/>
  <c r="E511" i="2"/>
  <c r="E509" i="2"/>
  <c r="E507" i="2"/>
  <c r="E505" i="2"/>
  <c r="E503" i="2"/>
  <c r="E501" i="2"/>
  <c r="E499" i="2"/>
  <c r="E497" i="2"/>
  <c r="E495" i="2"/>
  <c r="E493" i="2"/>
  <c r="E491" i="2"/>
  <c r="E489" i="2"/>
  <c r="E487" i="2"/>
  <c r="E485" i="2"/>
  <c r="E483" i="2"/>
  <c r="E481" i="2"/>
  <c r="E479" i="2"/>
  <c r="E477" i="2"/>
  <c r="E475" i="2"/>
  <c r="E473" i="2"/>
  <c r="E471" i="2"/>
  <c r="E469" i="2"/>
  <c r="E467" i="2"/>
  <c r="E465" i="2"/>
  <c r="E463" i="2"/>
  <c r="E461" i="2"/>
  <c r="E459" i="2"/>
  <c r="E457" i="2"/>
  <c r="E455" i="2"/>
  <c r="E453" i="2"/>
  <c r="E451" i="2"/>
  <c r="E449" i="2"/>
  <c r="E447" i="2"/>
  <c r="E445" i="2"/>
  <c r="E443" i="2"/>
  <c r="E441" i="2"/>
  <c r="E439" i="2"/>
  <c r="E437" i="2"/>
  <c r="E435" i="2"/>
  <c r="E433" i="2"/>
  <c r="E431" i="2"/>
  <c r="E429" i="2"/>
  <c r="E427" i="2"/>
  <c r="E425" i="2"/>
  <c r="E423" i="2"/>
  <c r="E421" i="2"/>
  <c r="E419" i="2"/>
  <c r="E417" i="2"/>
  <c r="E415" i="2"/>
  <c r="E413" i="2"/>
  <c r="E411" i="2"/>
  <c r="E409" i="2"/>
  <c r="E407" i="2"/>
  <c r="E405" i="2"/>
  <c r="E403" i="2"/>
  <c r="E401" i="2"/>
  <c r="E399" i="2"/>
  <c r="E397" i="2"/>
  <c r="E395" i="2"/>
  <c r="E393" i="2"/>
  <c r="E391" i="2"/>
  <c r="E389" i="2"/>
  <c r="E387" i="2"/>
  <c r="E385" i="2"/>
  <c r="E383" i="2"/>
  <c r="E381" i="2"/>
  <c r="E379" i="2"/>
  <c r="E377" i="2"/>
  <c r="E375" i="2"/>
  <c r="E373" i="2"/>
  <c r="E371" i="2"/>
  <c r="E369" i="2"/>
  <c r="E367" i="2"/>
  <c r="E365" i="2"/>
  <c r="E363" i="2"/>
  <c r="E361" i="2"/>
  <c r="F502" i="2"/>
  <c r="F490" i="2"/>
  <c r="F478" i="2"/>
  <c r="F466" i="2"/>
  <c r="F454" i="2"/>
  <c r="F442" i="2"/>
  <c r="F430" i="2"/>
  <c r="F418" i="2"/>
  <c r="F406" i="2"/>
  <c r="F394" i="2"/>
  <c r="F382" i="2"/>
  <c r="F370" i="2"/>
  <c r="E359" i="2"/>
  <c r="E355" i="2"/>
  <c r="E351" i="2"/>
  <c r="E347" i="2"/>
  <c r="C344" i="2"/>
  <c r="C342" i="2"/>
  <c r="C340" i="2"/>
  <c r="C338" i="2"/>
  <c r="C336" i="2"/>
  <c r="C334" i="2"/>
  <c r="C332" i="2"/>
  <c r="C330" i="2"/>
  <c r="C328" i="2"/>
  <c r="C326" i="2"/>
  <c r="C324" i="2"/>
  <c r="C322" i="2"/>
  <c r="C320" i="2"/>
  <c r="C318" i="2"/>
  <c r="C316" i="2"/>
  <c r="C314" i="2"/>
  <c r="C312" i="2"/>
  <c r="C310" i="2"/>
  <c r="C308" i="2"/>
  <c r="C306" i="2"/>
  <c r="C304" i="2"/>
  <c r="C302" i="2"/>
  <c r="C300" i="2"/>
  <c r="C298" i="2"/>
  <c r="C296" i="2"/>
  <c r="C294" i="2"/>
  <c r="C292" i="2"/>
  <c r="C290" i="2"/>
  <c r="C288" i="2"/>
  <c r="C286" i="2"/>
  <c r="C284" i="2"/>
  <c r="C282" i="2"/>
  <c r="C280" i="2"/>
  <c r="C278" i="2"/>
  <c r="C276" i="2"/>
  <c r="C274" i="2"/>
  <c r="C272" i="2"/>
  <c r="C270" i="2"/>
  <c r="C268" i="2"/>
  <c r="C266" i="2"/>
  <c r="C264" i="2"/>
  <c r="C262" i="2"/>
  <c r="C260" i="2"/>
  <c r="C258" i="2"/>
  <c r="C256" i="2"/>
  <c r="C254" i="2"/>
  <c r="C252" i="2"/>
  <c r="C250" i="2"/>
  <c r="C248" i="2"/>
  <c r="C246" i="2"/>
  <c r="C244" i="2"/>
  <c r="C242" i="2"/>
  <c r="C240" i="2"/>
  <c r="C238" i="2"/>
  <c r="C236" i="2"/>
  <c r="C234" i="2"/>
  <c r="C232" i="2"/>
  <c r="C230" i="2"/>
  <c r="C228" i="2"/>
  <c r="C226" i="2"/>
  <c r="C224" i="2"/>
  <c r="C222" i="2"/>
  <c r="C220" i="2"/>
  <c r="C218" i="2"/>
  <c r="C216" i="2"/>
  <c r="C214" i="2"/>
  <c r="C212" i="2"/>
  <c r="C210" i="2"/>
  <c r="C208" i="2"/>
  <c r="F512" i="2"/>
  <c r="F500" i="2"/>
  <c r="F488" i="2"/>
  <c r="F476" i="2"/>
  <c r="F464" i="2"/>
  <c r="F452" i="2"/>
  <c r="F440" i="2"/>
  <c r="F428" i="2"/>
  <c r="F416" i="2"/>
  <c r="F404" i="2"/>
  <c r="F392" i="2"/>
  <c r="F380" i="2"/>
  <c r="F368" i="2"/>
  <c r="F358" i="2"/>
  <c r="F354" i="2"/>
  <c r="F350" i="2"/>
  <c r="F346" i="2"/>
  <c r="F343" i="2"/>
  <c r="F341" i="2"/>
  <c r="F339" i="2"/>
  <c r="F337" i="2"/>
  <c r="F335" i="2"/>
  <c r="F333" i="2"/>
  <c r="F331" i="2"/>
  <c r="F329" i="2"/>
  <c r="F327" i="2"/>
  <c r="F325" i="2"/>
  <c r="F323" i="2"/>
  <c r="F321" i="2"/>
  <c r="F319" i="2"/>
  <c r="F317" i="2"/>
  <c r="F315" i="2"/>
  <c r="F313" i="2"/>
  <c r="F311" i="2"/>
  <c r="F309" i="2"/>
  <c r="F307" i="2"/>
  <c r="F305" i="2"/>
  <c r="F303" i="2"/>
  <c r="F301" i="2"/>
  <c r="F299" i="2"/>
  <c r="F297" i="2"/>
  <c r="F295" i="2"/>
  <c r="F293" i="2"/>
  <c r="F291" i="2"/>
  <c r="F289" i="2"/>
  <c r="F287" i="2"/>
  <c r="F285" i="2"/>
  <c r="F283" i="2"/>
  <c r="F281" i="2"/>
  <c r="F279" i="2"/>
  <c r="F277" i="2"/>
  <c r="F275" i="2"/>
  <c r="F273" i="2"/>
  <c r="F271" i="2"/>
  <c r="F269" i="2"/>
  <c r="F267" i="2"/>
  <c r="F265" i="2"/>
  <c r="F263" i="2"/>
  <c r="F261" i="2"/>
  <c r="F259" i="2"/>
  <c r="F257" i="2"/>
  <c r="F255" i="2"/>
  <c r="F253" i="2"/>
  <c r="F251" i="2"/>
  <c r="F249" i="2"/>
  <c r="F247" i="2"/>
  <c r="F245" i="2"/>
  <c r="F243" i="2"/>
  <c r="F241" i="2"/>
  <c r="F239" i="2"/>
  <c r="F237" i="2"/>
  <c r="F235" i="2"/>
  <c r="F233" i="2"/>
  <c r="F231" i="2"/>
  <c r="F229" i="2"/>
  <c r="F227" i="2"/>
  <c r="F225" i="2"/>
  <c r="F223" i="2"/>
  <c r="F221" i="2"/>
  <c r="F219" i="2"/>
  <c r="F217" i="2"/>
  <c r="F215" i="2"/>
  <c r="F510" i="2"/>
  <c r="F498" i="2"/>
  <c r="F486" i="2"/>
  <c r="F474" i="2"/>
  <c r="F462" i="2"/>
  <c r="F450" i="2"/>
  <c r="F438" i="2"/>
  <c r="F426" i="2"/>
  <c r="F414" i="2"/>
  <c r="F402" i="2"/>
  <c r="F390" i="2"/>
  <c r="F378" i="2"/>
  <c r="F366" i="2"/>
  <c r="F357" i="2"/>
  <c r="F353" i="2"/>
  <c r="F349" i="2"/>
  <c r="F345" i="2"/>
  <c r="E343" i="2"/>
  <c r="E341" i="2"/>
  <c r="E339" i="2"/>
  <c r="E337" i="2"/>
  <c r="E335" i="2"/>
  <c r="E333" i="2"/>
  <c r="E331" i="2"/>
  <c r="E329" i="2"/>
  <c r="E327" i="2"/>
  <c r="E325" i="2"/>
  <c r="E323" i="2"/>
  <c r="E321" i="2"/>
  <c r="E319" i="2"/>
  <c r="E317" i="2"/>
  <c r="E315" i="2"/>
  <c r="E313" i="2"/>
  <c r="E311" i="2"/>
  <c r="E309" i="2"/>
  <c r="E307" i="2"/>
  <c r="E305" i="2"/>
  <c r="E303" i="2"/>
  <c r="E301" i="2"/>
  <c r="E299" i="2"/>
  <c r="E297" i="2"/>
  <c r="E295" i="2"/>
  <c r="E293" i="2"/>
  <c r="E291" i="2"/>
  <c r="E289" i="2"/>
  <c r="E287" i="2"/>
  <c r="E285" i="2"/>
  <c r="E283" i="2"/>
  <c r="E281" i="2"/>
  <c r="E279" i="2"/>
  <c r="E277" i="2"/>
  <c r="E275" i="2"/>
  <c r="E273" i="2"/>
  <c r="E271" i="2"/>
  <c r="E269" i="2"/>
  <c r="E267" i="2"/>
  <c r="E265" i="2"/>
  <c r="E263" i="2"/>
  <c r="E261" i="2"/>
  <c r="E259" i="2"/>
  <c r="E257" i="2"/>
  <c r="E255" i="2"/>
  <c r="E253" i="2"/>
  <c r="E251" i="2"/>
  <c r="E249" i="2"/>
  <c r="E247" i="2"/>
  <c r="E245" i="2"/>
  <c r="E243" i="2"/>
  <c r="E241" i="2"/>
  <c r="E239" i="2"/>
  <c r="E237" i="2"/>
  <c r="E235" i="2"/>
  <c r="E233" i="2"/>
  <c r="E231" i="2"/>
  <c r="E229" i="2"/>
  <c r="E227" i="2"/>
  <c r="E225" i="2"/>
  <c r="E223" i="2"/>
  <c r="E221" i="2"/>
  <c r="E219" i="2"/>
  <c r="E217" i="2"/>
  <c r="E215" i="2"/>
  <c r="F506" i="2"/>
  <c r="F494" i="2"/>
  <c r="F482" i="2"/>
  <c r="F470" i="2"/>
  <c r="F458" i="2"/>
  <c r="F446" i="2"/>
  <c r="F434" i="2"/>
  <c r="F422" i="2"/>
  <c r="F410" i="2"/>
  <c r="F398" i="2"/>
  <c r="F386" i="2"/>
  <c r="F374" i="2"/>
  <c r="F362" i="2"/>
  <c r="F356" i="2"/>
  <c r="F352" i="2"/>
  <c r="F348" i="2"/>
  <c r="F344" i="2"/>
  <c r="F342" i="2"/>
  <c r="F340" i="2"/>
  <c r="F338" i="2"/>
  <c r="F336" i="2"/>
  <c r="F334" i="2"/>
  <c r="F332" i="2"/>
  <c r="F330" i="2"/>
  <c r="F328" i="2"/>
  <c r="F326" i="2"/>
  <c r="F324" i="2"/>
  <c r="F322" i="2"/>
  <c r="F320" i="2"/>
  <c r="F318" i="2"/>
  <c r="F316" i="2"/>
  <c r="F314" i="2"/>
  <c r="F312" i="2"/>
  <c r="F310" i="2"/>
  <c r="F308" i="2"/>
  <c r="F306" i="2"/>
  <c r="F304" i="2"/>
  <c r="F302" i="2"/>
  <c r="F300" i="2"/>
  <c r="F298" i="2"/>
  <c r="F296" i="2"/>
  <c r="F294" i="2"/>
  <c r="F292" i="2"/>
  <c r="F290" i="2"/>
  <c r="F288" i="2"/>
  <c r="F286" i="2"/>
  <c r="F284" i="2"/>
  <c r="F282" i="2"/>
  <c r="F280" i="2"/>
  <c r="F278" i="2"/>
  <c r="F276" i="2"/>
  <c r="F274" i="2"/>
  <c r="F272" i="2"/>
  <c r="F270" i="2"/>
  <c r="F268" i="2"/>
  <c r="F266" i="2"/>
  <c r="F264" i="2"/>
  <c r="F262" i="2"/>
  <c r="F260" i="2"/>
  <c r="F258" i="2"/>
  <c r="F256" i="2"/>
  <c r="F254" i="2"/>
  <c r="F252" i="2"/>
  <c r="F250" i="2"/>
  <c r="F248" i="2"/>
  <c r="F246" i="2"/>
  <c r="F244" i="2"/>
  <c r="F242" i="2"/>
  <c r="F240" i="2"/>
  <c r="F238" i="2"/>
  <c r="F236" i="2"/>
  <c r="F234" i="2"/>
  <c r="F232" i="2"/>
  <c r="F230" i="2"/>
  <c r="F228" i="2"/>
  <c r="F226" i="2"/>
  <c r="F224" i="2"/>
  <c r="F222" i="2"/>
  <c r="F220" i="2"/>
  <c r="F218" i="2"/>
  <c r="F216" i="2"/>
  <c r="F214" i="2"/>
  <c r="F212" i="2"/>
  <c r="F210" i="2"/>
  <c r="F208" i="2"/>
  <c r="F504" i="2"/>
  <c r="F492" i="2"/>
  <c r="F480" i="2"/>
  <c r="F468" i="2"/>
  <c r="F456" i="2"/>
  <c r="F444" i="2"/>
  <c r="F432" i="2"/>
  <c r="F420" i="2"/>
  <c r="F408" i="2"/>
  <c r="F396" i="2"/>
  <c r="F384" i="2"/>
  <c r="F372" i="2"/>
  <c r="F360" i="2"/>
  <c r="F355" i="2"/>
  <c r="F351" i="2"/>
  <c r="F347" i="2"/>
  <c r="E344" i="2"/>
  <c r="E342" i="2"/>
  <c r="E340" i="2"/>
  <c r="E338" i="2"/>
  <c r="E336" i="2"/>
  <c r="E334" i="2"/>
  <c r="E332" i="2"/>
  <c r="E330" i="2"/>
  <c r="E328" i="2"/>
  <c r="E326" i="2"/>
  <c r="E324" i="2"/>
  <c r="E322" i="2"/>
  <c r="E320" i="2"/>
  <c r="E318" i="2"/>
  <c r="E316" i="2"/>
  <c r="E314" i="2"/>
  <c r="E312" i="2"/>
  <c r="E310" i="2"/>
  <c r="E308" i="2"/>
  <c r="E306" i="2"/>
  <c r="E304" i="2"/>
  <c r="E302" i="2"/>
  <c r="E300" i="2"/>
  <c r="E298" i="2"/>
  <c r="E296" i="2"/>
  <c r="E294" i="2"/>
  <c r="E292" i="2"/>
  <c r="E290" i="2"/>
  <c r="E288" i="2"/>
  <c r="E286" i="2"/>
  <c r="E284" i="2"/>
  <c r="E282" i="2"/>
  <c r="E280" i="2"/>
  <c r="E278" i="2"/>
  <c r="E276" i="2"/>
  <c r="E274" i="2"/>
  <c r="E272" i="2"/>
  <c r="E270" i="2"/>
  <c r="E268" i="2"/>
  <c r="E266" i="2"/>
  <c r="E264" i="2"/>
  <c r="E262" i="2"/>
  <c r="E260" i="2"/>
  <c r="E258" i="2"/>
  <c r="E256" i="2"/>
  <c r="E254" i="2"/>
  <c r="E252" i="2"/>
  <c r="E250" i="2"/>
  <c r="E248" i="2"/>
  <c r="E246" i="2"/>
  <c r="E244" i="2"/>
  <c r="E242" i="2"/>
  <c r="E240" i="2"/>
  <c r="E238" i="2"/>
  <c r="E236" i="2"/>
  <c r="E234" i="2"/>
  <c r="E232" i="2"/>
  <c r="E230" i="2"/>
  <c r="E228" i="2"/>
  <c r="E226" i="2"/>
  <c r="E224" i="2"/>
  <c r="E222" i="2"/>
  <c r="E220" i="2"/>
  <c r="E218" i="2"/>
  <c r="E216" i="2"/>
  <c r="E214" i="2"/>
  <c r="E212" i="2"/>
  <c r="E210" i="2"/>
  <c r="E208" i="2"/>
  <c r="F448" i="2"/>
  <c r="F376" i="2"/>
  <c r="C343" i="2"/>
  <c r="C331" i="2"/>
  <c r="C319" i="2"/>
  <c r="C307" i="2"/>
  <c r="C295" i="2"/>
  <c r="C283" i="2"/>
  <c r="C271" i="2"/>
  <c r="C259" i="2"/>
  <c r="C247" i="2"/>
  <c r="C235" i="2"/>
  <c r="C223" i="2"/>
  <c r="E213" i="2"/>
  <c r="E209" i="2"/>
  <c r="E206" i="2"/>
  <c r="E204" i="2"/>
  <c r="E202" i="2"/>
  <c r="E200" i="2"/>
  <c r="E198" i="2"/>
  <c r="E196" i="2"/>
  <c r="E194" i="2"/>
  <c r="E192" i="2"/>
  <c r="E190" i="2"/>
  <c r="E188" i="2"/>
  <c r="E186" i="2"/>
  <c r="E184" i="2"/>
  <c r="E182" i="2"/>
  <c r="E180" i="2"/>
  <c r="E178" i="2"/>
  <c r="E176" i="2"/>
  <c r="E174" i="2"/>
  <c r="E172" i="2"/>
  <c r="E170" i="2"/>
  <c r="E168" i="2"/>
  <c r="E166" i="2"/>
  <c r="E164" i="2"/>
  <c r="E162" i="2"/>
  <c r="E160" i="2"/>
  <c r="E158" i="2"/>
  <c r="E156" i="2"/>
  <c r="E154" i="2"/>
  <c r="E152" i="2"/>
  <c r="E150" i="2"/>
  <c r="E148" i="2"/>
  <c r="E146" i="2"/>
  <c r="E144" i="2"/>
  <c r="E142" i="2"/>
  <c r="E140" i="2"/>
  <c r="E138" i="2"/>
  <c r="E136" i="2"/>
  <c r="E134" i="2"/>
  <c r="E132" i="2"/>
  <c r="E130" i="2"/>
  <c r="E128" i="2"/>
  <c r="E126" i="2"/>
  <c r="E124" i="2"/>
  <c r="E122" i="2"/>
  <c r="E120" i="2"/>
  <c r="E118" i="2"/>
  <c r="E116" i="2"/>
  <c r="E114" i="2"/>
  <c r="E112" i="2"/>
  <c r="E110" i="2"/>
  <c r="E108" i="2"/>
  <c r="E106" i="2"/>
  <c r="E104" i="2"/>
  <c r="E102" i="2"/>
  <c r="E100" i="2"/>
  <c r="E98" i="2"/>
  <c r="E96" i="2"/>
  <c r="E94" i="2"/>
  <c r="E92" i="2"/>
  <c r="E90" i="2"/>
  <c r="E88" i="2"/>
  <c r="E86" i="2"/>
  <c r="E84" i="2"/>
  <c r="E82" i="2"/>
  <c r="E80" i="2"/>
  <c r="E78" i="2"/>
  <c r="E76" i="2"/>
  <c r="E74" i="2"/>
  <c r="E72" i="2"/>
  <c r="E70" i="2"/>
  <c r="E68" i="2"/>
  <c r="F508" i="2"/>
  <c r="F436" i="2"/>
  <c r="F364" i="2"/>
  <c r="C341" i="2"/>
  <c r="C329" i="2"/>
  <c r="C317" i="2"/>
  <c r="C305" i="2"/>
  <c r="C293" i="2"/>
  <c r="C281" i="2"/>
  <c r="C269" i="2"/>
  <c r="C257" i="2"/>
  <c r="C245" i="2"/>
  <c r="C233" i="2"/>
  <c r="C221" i="2"/>
  <c r="C213" i="2"/>
  <c r="C209" i="2"/>
  <c r="C206" i="2"/>
  <c r="C204" i="2"/>
  <c r="C202" i="2"/>
  <c r="C200" i="2"/>
  <c r="C198" i="2"/>
  <c r="C196" i="2"/>
  <c r="C194" i="2"/>
  <c r="C192" i="2"/>
  <c r="C190" i="2"/>
  <c r="C188" i="2"/>
  <c r="C186" i="2"/>
  <c r="C184" i="2"/>
  <c r="C182" i="2"/>
  <c r="C180" i="2"/>
  <c r="C178" i="2"/>
  <c r="C176" i="2"/>
  <c r="C174" i="2"/>
  <c r="C172" i="2"/>
  <c r="C170" i="2"/>
  <c r="C168" i="2"/>
  <c r="C166" i="2"/>
  <c r="C164" i="2"/>
  <c r="C162" i="2"/>
  <c r="C160" i="2"/>
  <c r="C158" i="2"/>
  <c r="C156" i="2"/>
  <c r="C154" i="2"/>
  <c r="C152" i="2"/>
  <c r="C150" i="2"/>
  <c r="C148" i="2"/>
  <c r="C146" i="2"/>
  <c r="C144" i="2"/>
  <c r="C142" i="2"/>
  <c r="C140" i="2"/>
  <c r="C138" i="2"/>
  <c r="C136" i="2"/>
  <c r="C134" i="2"/>
  <c r="C132" i="2"/>
  <c r="C130" i="2"/>
  <c r="C128" i="2"/>
  <c r="C126" i="2"/>
  <c r="C124" i="2"/>
  <c r="C122" i="2"/>
  <c r="C120" i="2"/>
  <c r="C118" i="2"/>
  <c r="C116" i="2"/>
  <c r="C114" i="2"/>
  <c r="C112" i="2"/>
  <c r="C110" i="2"/>
  <c r="C108" i="2"/>
  <c r="C106" i="2"/>
  <c r="C104" i="2"/>
  <c r="C102" i="2"/>
  <c r="C100" i="2"/>
  <c r="C98" i="2"/>
  <c r="C96" i="2"/>
  <c r="C94" i="2"/>
  <c r="C92" i="2"/>
  <c r="C90" i="2"/>
  <c r="C88" i="2"/>
  <c r="C86" i="2"/>
  <c r="C84" i="2"/>
  <c r="C82" i="2"/>
  <c r="C80" i="2"/>
  <c r="C78" i="2"/>
  <c r="C76" i="2"/>
  <c r="C74" i="2"/>
  <c r="C72" i="2"/>
  <c r="F496" i="2"/>
  <c r="F424" i="2"/>
  <c r="E357" i="2"/>
  <c r="C339" i="2"/>
  <c r="C327" i="2"/>
  <c r="C315" i="2"/>
  <c r="C303" i="2"/>
  <c r="C291" i="2"/>
  <c r="C279" i="2"/>
  <c r="C267" i="2"/>
  <c r="C255" i="2"/>
  <c r="C243" i="2"/>
  <c r="C231" i="2"/>
  <c r="C219" i="2"/>
  <c r="F211" i="2"/>
  <c r="F207" i="2"/>
  <c r="F205" i="2"/>
  <c r="F203" i="2"/>
  <c r="F201" i="2"/>
  <c r="F199" i="2"/>
  <c r="F197" i="2"/>
  <c r="F195" i="2"/>
  <c r="F193" i="2"/>
  <c r="F191" i="2"/>
  <c r="F189" i="2"/>
  <c r="F187" i="2"/>
  <c r="F185" i="2"/>
  <c r="F183" i="2"/>
  <c r="F181" i="2"/>
  <c r="F179" i="2"/>
  <c r="F177" i="2"/>
  <c r="F175" i="2"/>
  <c r="F173" i="2"/>
  <c r="F171" i="2"/>
  <c r="F169" i="2"/>
  <c r="F167" i="2"/>
  <c r="F165" i="2"/>
  <c r="F163" i="2"/>
  <c r="F161" i="2"/>
  <c r="F159" i="2"/>
  <c r="F157" i="2"/>
  <c r="F155" i="2"/>
  <c r="F153" i="2"/>
  <c r="F151" i="2"/>
  <c r="F149" i="2"/>
  <c r="F147" i="2"/>
  <c r="F145" i="2"/>
  <c r="F143" i="2"/>
  <c r="F141" i="2"/>
  <c r="F139" i="2"/>
  <c r="F137" i="2"/>
  <c r="F135" i="2"/>
  <c r="F133" i="2"/>
  <c r="F131" i="2"/>
  <c r="F129" i="2"/>
  <c r="F127" i="2"/>
  <c r="F125" i="2"/>
  <c r="F123" i="2"/>
  <c r="F121" i="2"/>
  <c r="F119" i="2"/>
  <c r="F117" i="2"/>
  <c r="F115" i="2"/>
  <c r="F113" i="2"/>
  <c r="F111" i="2"/>
  <c r="F109" i="2"/>
  <c r="F107" i="2"/>
  <c r="F105" i="2"/>
  <c r="F103" i="2"/>
  <c r="F101" i="2"/>
  <c r="F99" i="2"/>
  <c r="F97" i="2"/>
  <c r="F95" i="2"/>
  <c r="F93" i="2"/>
  <c r="F91" i="2"/>
  <c r="F89" i="2"/>
  <c r="F472" i="2"/>
  <c r="F400" i="2"/>
  <c r="E349" i="2"/>
  <c r="C335" i="2"/>
  <c r="C323" i="2"/>
  <c r="C311" i="2"/>
  <c r="C299" i="2"/>
  <c r="C287" i="2"/>
  <c r="C275" i="2"/>
  <c r="C263" i="2"/>
  <c r="C251" i="2"/>
  <c r="C239" i="2"/>
  <c r="C227" i="2"/>
  <c r="C215" i="2"/>
  <c r="C211" i="2"/>
  <c r="C207" i="2"/>
  <c r="C205" i="2"/>
  <c r="C203" i="2"/>
  <c r="C201" i="2"/>
  <c r="C199" i="2"/>
  <c r="C197" i="2"/>
  <c r="C195" i="2"/>
  <c r="C193" i="2"/>
  <c r="C191" i="2"/>
  <c r="C189" i="2"/>
  <c r="C187" i="2"/>
  <c r="C185" i="2"/>
  <c r="C183" i="2"/>
  <c r="C181" i="2"/>
  <c r="C179" i="2"/>
  <c r="C177" i="2"/>
  <c r="C175" i="2"/>
  <c r="C173" i="2"/>
  <c r="C171" i="2"/>
  <c r="C169" i="2"/>
  <c r="C167" i="2"/>
  <c r="C165" i="2"/>
  <c r="C163" i="2"/>
  <c r="C161" i="2"/>
  <c r="C159" i="2"/>
  <c r="C157" i="2"/>
  <c r="C155" i="2"/>
  <c r="C153" i="2"/>
  <c r="C151" i="2"/>
  <c r="C149" i="2"/>
  <c r="C147" i="2"/>
  <c r="C145" i="2"/>
  <c r="C143" i="2"/>
  <c r="C141" i="2"/>
  <c r="C139" i="2"/>
  <c r="C137" i="2"/>
  <c r="C135" i="2"/>
  <c r="C133" i="2"/>
  <c r="C131" i="2"/>
  <c r="C129" i="2"/>
  <c r="C127" i="2"/>
  <c r="C125" i="2"/>
  <c r="C123" i="2"/>
  <c r="C121" i="2"/>
  <c r="C119" i="2"/>
  <c r="C117" i="2"/>
  <c r="C115" i="2"/>
  <c r="C113" i="2"/>
  <c r="C111" i="2"/>
  <c r="C109" i="2"/>
  <c r="C107" i="2"/>
  <c r="C105" i="2"/>
  <c r="C103" i="2"/>
  <c r="C101" i="2"/>
  <c r="C99" i="2"/>
  <c r="C97" i="2"/>
  <c r="C95" i="2"/>
  <c r="C93" i="2"/>
  <c r="C91" i="2"/>
  <c r="C89" i="2"/>
  <c r="C87" i="2"/>
  <c r="C85" i="2"/>
  <c r="C83" i="2"/>
  <c r="C81" i="2"/>
  <c r="C79" i="2"/>
  <c r="C77" i="2"/>
  <c r="C75" i="2"/>
  <c r="C73" i="2"/>
  <c r="C71" i="2"/>
  <c r="C69" i="2"/>
  <c r="C67" i="2"/>
  <c r="C65" i="2"/>
  <c r="F460" i="2"/>
  <c r="F388" i="2"/>
  <c r="E345" i="2"/>
  <c r="C333" i="2"/>
  <c r="C321" i="2"/>
  <c r="C309" i="2"/>
  <c r="C297" i="2"/>
  <c r="C285" i="2"/>
  <c r="C273" i="2"/>
  <c r="C261" i="2"/>
  <c r="C249" i="2"/>
  <c r="C237" i="2"/>
  <c r="C225" i="2"/>
  <c r="F213" i="2"/>
  <c r="F209" i="2"/>
  <c r="F206" i="2"/>
  <c r="F204" i="2"/>
  <c r="F202" i="2"/>
  <c r="F200" i="2"/>
  <c r="F198" i="2"/>
  <c r="F196" i="2"/>
  <c r="F194" i="2"/>
  <c r="F192" i="2"/>
  <c r="F190" i="2"/>
  <c r="F188" i="2"/>
  <c r="F186" i="2"/>
  <c r="F184" i="2"/>
  <c r="F182" i="2"/>
  <c r="F180" i="2"/>
  <c r="F178" i="2"/>
  <c r="F176" i="2"/>
  <c r="F174" i="2"/>
  <c r="F172" i="2"/>
  <c r="F170" i="2"/>
  <c r="F168" i="2"/>
  <c r="F166" i="2"/>
  <c r="F164" i="2"/>
  <c r="F162" i="2"/>
  <c r="F160" i="2"/>
  <c r="F158" i="2"/>
  <c r="F156" i="2"/>
  <c r="F154" i="2"/>
  <c r="F152" i="2"/>
  <c r="F150" i="2"/>
  <c r="F148" i="2"/>
  <c r="F146" i="2"/>
  <c r="F144" i="2"/>
  <c r="F142" i="2"/>
  <c r="F140" i="2"/>
  <c r="F138" i="2"/>
  <c r="F136" i="2"/>
  <c r="F134" i="2"/>
  <c r="F132" i="2"/>
  <c r="F130" i="2"/>
  <c r="F128" i="2"/>
  <c r="F126" i="2"/>
  <c r="F124" i="2"/>
  <c r="F122" i="2"/>
  <c r="F120" i="2"/>
  <c r="F118" i="2"/>
  <c r="F116" i="2"/>
  <c r="F114" i="2"/>
  <c r="F112" i="2"/>
  <c r="F110" i="2"/>
  <c r="F108" i="2"/>
  <c r="F106" i="2"/>
  <c r="F104" i="2"/>
  <c r="F102" i="2"/>
  <c r="F100" i="2"/>
  <c r="F98" i="2"/>
  <c r="F96" i="2"/>
  <c r="F94" i="2"/>
  <c r="F92" i="2"/>
  <c r="F90" i="2"/>
  <c r="F88" i="2"/>
  <c r="F86" i="2"/>
  <c r="F84" i="2"/>
  <c r="F82" i="2"/>
  <c r="F80" i="2"/>
  <c r="F78" i="2"/>
  <c r="F76" i="2"/>
  <c r="F74" i="2"/>
  <c r="F72" i="2"/>
  <c r="F70" i="2"/>
  <c r="C313" i="2"/>
  <c r="C241" i="2"/>
  <c r="E203" i="2"/>
  <c r="E191" i="2"/>
  <c r="E179" i="2"/>
  <c r="E167" i="2"/>
  <c r="E155" i="2"/>
  <c r="E143" i="2"/>
  <c r="E131" i="2"/>
  <c r="E119" i="2"/>
  <c r="E107" i="2"/>
  <c r="E95" i="2"/>
  <c r="F85" i="2"/>
  <c r="F79" i="2"/>
  <c r="F73" i="2"/>
  <c r="E69" i="2"/>
  <c r="E66" i="2"/>
  <c r="C64" i="2"/>
  <c r="C62" i="2"/>
  <c r="C60" i="2"/>
  <c r="C58" i="2"/>
  <c r="C56" i="2"/>
  <c r="C54" i="2"/>
  <c r="C52" i="2"/>
  <c r="C50" i="2"/>
  <c r="C48" i="2"/>
  <c r="C46" i="2"/>
  <c r="C44" i="2"/>
  <c r="C42" i="2"/>
  <c r="C40" i="2"/>
  <c r="C38" i="2"/>
  <c r="C36" i="2"/>
  <c r="C34" i="2"/>
  <c r="C32" i="2"/>
  <c r="C26" i="2"/>
  <c r="C20" i="2"/>
  <c r="C14" i="2"/>
  <c r="C8" i="2"/>
  <c r="E199" i="2"/>
  <c r="E151" i="2"/>
  <c r="E103" i="2"/>
  <c r="F77" i="2"/>
  <c r="E63" i="2"/>
  <c r="E55" i="2"/>
  <c r="E47" i="2"/>
  <c r="E41" i="2"/>
  <c r="E35" i="2"/>
  <c r="E27" i="2"/>
  <c r="E19" i="2"/>
  <c r="E11" i="2"/>
  <c r="E211" i="2"/>
  <c r="E161" i="2"/>
  <c r="E125" i="2"/>
  <c r="E89" i="2"/>
  <c r="F67" i="2"/>
  <c r="C61" i="2"/>
  <c r="C53" i="2"/>
  <c r="C45" i="2"/>
  <c r="C37" i="2"/>
  <c r="C29" i="2"/>
  <c r="C23" i="2"/>
  <c r="C15" i="2"/>
  <c r="F484" i="2"/>
  <c r="C301" i="2"/>
  <c r="C229" i="2"/>
  <c r="E201" i="2"/>
  <c r="E189" i="2"/>
  <c r="E177" i="2"/>
  <c r="E165" i="2"/>
  <c r="E153" i="2"/>
  <c r="E141" i="2"/>
  <c r="E129" i="2"/>
  <c r="E117" i="2"/>
  <c r="E105" i="2"/>
  <c r="E93" i="2"/>
  <c r="E85" i="2"/>
  <c r="E79" i="2"/>
  <c r="E73" i="2"/>
  <c r="F68" i="2"/>
  <c r="C66" i="2"/>
  <c r="F63" i="2"/>
  <c r="F61" i="2"/>
  <c r="F59" i="2"/>
  <c r="F57" i="2"/>
  <c r="F55" i="2"/>
  <c r="F53" i="2"/>
  <c r="F51" i="2"/>
  <c r="F49" i="2"/>
  <c r="F47" i="2"/>
  <c r="F45" i="2"/>
  <c r="F43" i="2"/>
  <c r="F41" i="2"/>
  <c r="F39" i="2"/>
  <c r="F37" i="2"/>
  <c r="F35" i="2"/>
  <c r="F33" i="2"/>
  <c r="F31" i="2"/>
  <c r="F29" i="2"/>
  <c r="F27" i="2"/>
  <c r="F25" i="2"/>
  <c r="F23" i="2"/>
  <c r="F21" i="2"/>
  <c r="F19" i="2"/>
  <c r="F17" i="2"/>
  <c r="F15" i="2"/>
  <c r="F13" i="2"/>
  <c r="F9" i="2"/>
  <c r="F412" i="2"/>
  <c r="C217" i="2"/>
  <c r="E175" i="2"/>
  <c r="E127" i="2"/>
  <c r="F83" i="2"/>
  <c r="F65" i="2"/>
  <c r="E57" i="2"/>
  <c r="E49" i="2"/>
  <c r="E39" i="2"/>
  <c r="E31" i="2"/>
  <c r="E23" i="2"/>
  <c r="E15" i="2"/>
  <c r="C277" i="2"/>
  <c r="E185" i="2"/>
  <c r="E137" i="2"/>
  <c r="E83" i="2"/>
  <c r="E65" i="2"/>
  <c r="C55" i="2"/>
  <c r="C47" i="2"/>
  <c r="C39" i="2"/>
  <c r="C31" i="2"/>
  <c r="C21" i="2"/>
  <c r="C13" i="2"/>
  <c r="C337" i="2"/>
  <c r="C265" i="2"/>
  <c r="E207" i="2"/>
  <c r="E195" i="2"/>
  <c r="E183" i="2"/>
  <c r="E171" i="2"/>
  <c r="E159" i="2"/>
  <c r="E147" i="2"/>
  <c r="E135" i="2"/>
  <c r="E123" i="2"/>
  <c r="E111" i="2"/>
  <c r="E99" i="2"/>
  <c r="F87" i="2"/>
  <c r="F81" i="2"/>
  <c r="F75" i="2"/>
  <c r="C70" i="2"/>
  <c r="E67" i="2"/>
  <c r="F64" i="2"/>
  <c r="F62" i="2"/>
  <c r="F60" i="2"/>
  <c r="F58" i="2"/>
  <c r="F56" i="2"/>
  <c r="F54" i="2"/>
  <c r="F52" i="2"/>
  <c r="F50" i="2"/>
  <c r="F48" i="2"/>
  <c r="F46" i="2"/>
  <c r="F44" i="2"/>
  <c r="F42" i="2"/>
  <c r="F40" i="2"/>
  <c r="F38" i="2"/>
  <c r="F36" i="2"/>
  <c r="F34" i="2"/>
  <c r="F32" i="2"/>
  <c r="F30" i="2"/>
  <c r="F28" i="2"/>
  <c r="F26" i="2"/>
  <c r="F24" i="2"/>
  <c r="F22" i="2"/>
  <c r="F20" i="2"/>
  <c r="F18" i="2"/>
  <c r="F16" i="2"/>
  <c r="F14" i="2"/>
  <c r="F12" i="2"/>
  <c r="F10" i="2"/>
  <c r="F8" i="2"/>
  <c r="C28" i="2"/>
  <c r="C22" i="2"/>
  <c r="C16" i="2"/>
  <c r="C10" i="2"/>
  <c r="E187" i="2"/>
  <c r="E139" i="2"/>
  <c r="E91" i="2"/>
  <c r="C68" i="2"/>
  <c r="E59" i="2"/>
  <c r="E51" i="2"/>
  <c r="E43" i="2"/>
  <c r="E33" i="2"/>
  <c r="E25" i="2"/>
  <c r="E17" i="2"/>
  <c r="E9" i="2"/>
  <c r="E197" i="2"/>
  <c r="E149" i="2"/>
  <c r="E101" i="2"/>
  <c r="E71" i="2"/>
  <c r="C59" i="2"/>
  <c r="C51" i="2"/>
  <c r="C43" i="2"/>
  <c r="C35" i="2"/>
  <c r="C27" i="2"/>
  <c r="C19" i="2"/>
  <c r="C9" i="2"/>
  <c r="C325" i="2"/>
  <c r="C253" i="2"/>
  <c r="E205" i="2"/>
  <c r="E193" i="2"/>
  <c r="E181" i="2"/>
  <c r="E169" i="2"/>
  <c r="E157" i="2"/>
  <c r="E145" i="2"/>
  <c r="E133" i="2"/>
  <c r="E121" i="2"/>
  <c r="E109" i="2"/>
  <c r="E97" i="2"/>
  <c r="E87" i="2"/>
  <c r="E81" i="2"/>
  <c r="E75" i="2"/>
  <c r="F69" i="2"/>
  <c r="F66" i="2"/>
  <c r="E64" i="2"/>
  <c r="E62" i="2"/>
  <c r="E60" i="2"/>
  <c r="E58" i="2"/>
  <c r="E56" i="2"/>
  <c r="E54" i="2"/>
  <c r="E52" i="2"/>
  <c r="E50" i="2"/>
  <c r="E48" i="2"/>
  <c r="E46" i="2"/>
  <c r="E44" i="2"/>
  <c r="E42" i="2"/>
  <c r="E40" i="2"/>
  <c r="E38" i="2"/>
  <c r="E36" i="2"/>
  <c r="E34" i="2"/>
  <c r="E32" i="2"/>
  <c r="E30" i="2"/>
  <c r="E28" i="2"/>
  <c r="E26" i="2"/>
  <c r="E24" i="2"/>
  <c r="E22" i="2"/>
  <c r="E20" i="2"/>
  <c r="E18" i="2"/>
  <c r="E16" i="2"/>
  <c r="E14" i="2"/>
  <c r="E12" i="2"/>
  <c r="E10" i="2"/>
  <c r="E8" i="2"/>
  <c r="C30" i="2"/>
  <c r="C24" i="2"/>
  <c r="C18" i="2"/>
  <c r="C12" i="2"/>
  <c r="C289" i="2"/>
  <c r="E163" i="2"/>
  <c r="E115" i="2"/>
  <c r="F71" i="2"/>
  <c r="E61" i="2"/>
  <c r="E53" i="2"/>
  <c r="E45" i="2"/>
  <c r="E37" i="2"/>
  <c r="E29" i="2"/>
  <c r="E21" i="2"/>
  <c r="E13" i="2"/>
  <c r="E353" i="2"/>
  <c r="E173" i="2"/>
  <c r="E113" i="2"/>
  <c r="E77" i="2"/>
  <c r="C63" i="2"/>
  <c r="C57" i="2"/>
  <c r="C49" i="2"/>
  <c r="C41" i="2"/>
  <c r="C33" i="2"/>
  <c r="C25" i="2"/>
  <c r="C17" i="2"/>
  <c r="D507" i="2"/>
  <c r="D492" i="2"/>
  <c r="D486" i="2"/>
  <c r="D480" i="2"/>
  <c r="D474" i="2"/>
  <c r="D468" i="2"/>
  <c r="D462" i="2"/>
  <c r="D456" i="2"/>
  <c r="D450" i="2"/>
  <c r="D444" i="2"/>
  <c r="D438" i="2"/>
  <c r="D432" i="2"/>
  <c r="D426" i="2"/>
  <c r="D420" i="2"/>
  <c r="D414" i="2"/>
  <c r="D408" i="2"/>
  <c r="D402" i="2"/>
  <c r="D396" i="2"/>
  <c r="D390" i="2"/>
  <c r="D384" i="2"/>
  <c r="D378" i="2"/>
  <c r="D372" i="2"/>
  <c r="D366" i="2"/>
  <c r="D357" i="2"/>
  <c r="D351" i="2"/>
  <c r="D345" i="2"/>
  <c r="D339" i="2"/>
  <c r="D333" i="2"/>
  <c r="D327" i="2"/>
  <c r="D321" i="2"/>
  <c r="D315" i="2"/>
  <c r="D309" i="2"/>
  <c r="D306" i="2"/>
  <c r="D300" i="2"/>
  <c r="D294" i="2"/>
  <c r="D288" i="2"/>
  <c r="D282" i="2"/>
  <c r="D273" i="2"/>
  <c r="D267" i="2"/>
  <c r="D261" i="2"/>
  <c r="D255" i="2"/>
  <c r="D249" i="2"/>
  <c r="D243" i="2"/>
  <c r="D237" i="2"/>
  <c r="D231" i="2"/>
  <c r="D225" i="2"/>
  <c r="D219" i="2"/>
  <c r="D213" i="2"/>
  <c r="D207" i="2"/>
  <c r="D201" i="2"/>
  <c r="D195" i="2"/>
  <c r="D189" i="2"/>
  <c r="D183" i="2"/>
  <c r="D177" i="2"/>
  <c r="D171" i="2"/>
  <c r="D165" i="2"/>
  <c r="D159" i="2"/>
  <c r="D153" i="2"/>
  <c r="D147" i="2"/>
  <c r="D141" i="2"/>
  <c r="D135" i="2"/>
  <c r="D132" i="2"/>
  <c r="D129" i="2"/>
  <c r="D123" i="2"/>
  <c r="D117" i="2"/>
  <c r="D111" i="2"/>
  <c r="D105" i="2"/>
  <c r="D99" i="2"/>
  <c r="D93" i="2"/>
  <c r="D87" i="2"/>
  <c r="D81" i="2"/>
  <c r="D75" i="2"/>
  <c r="D69" i="2"/>
  <c r="D513" i="2"/>
  <c r="D510" i="2"/>
  <c r="D504" i="2"/>
  <c r="D501" i="2"/>
  <c r="D498" i="2"/>
  <c r="D495" i="2"/>
  <c r="D489" i="2"/>
  <c r="D483" i="2"/>
  <c r="D477" i="2"/>
  <c r="D471" i="2"/>
  <c r="D465" i="2"/>
  <c r="D459" i="2"/>
  <c r="D453" i="2"/>
  <c r="D447" i="2"/>
  <c r="D441" i="2"/>
  <c r="D435" i="2"/>
  <c r="D429" i="2"/>
  <c r="D423" i="2"/>
  <c r="D417" i="2"/>
  <c r="D411" i="2"/>
  <c r="D405" i="2"/>
  <c r="D399" i="2"/>
  <c r="D393" i="2"/>
  <c r="D387" i="2"/>
  <c r="D381" i="2"/>
  <c r="D375" i="2"/>
  <c r="D369" i="2"/>
  <c r="D363" i="2"/>
  <c r="D360" i="2"/>
  <c r="D354" i="2"/>
  <c r="D348" i="2"/>
  <c r="D342" i="2"/>
  <c r="D336" i="2"/>
  <c r="D330" i="2"/>
  <c r="D324" i="2"/>
  <c r="D318" i="2"/>
  <c r="D312" i="2"/>
  <c r="D303" i="2"/>
  <c r="D297" i="2"/>
  <c r="D291" i="2"/>
  <c r="D285" i="2"/>
  <c r="D279" i="2"/>
  <c r="D276" i="2"/>
  <c r="D270" i="2"/>
  <c r="D264" i="2"/>
  <c r="D258" i="2"/>
  <c r="D252" i="2"/>
  <c r="D246" i="2"/>
  <c r="D240" i="2"/>
  <c r="D234" i="2"/>
  <c r="D228" i="2"/>
  <c r="D222" i="2"/>
  <c r="D216" i="2"/>
  <c r="D210" i="2"/>
  <c r="D204" i="2"/>
  <c r="D198" i="2"/>
  <c r="D192" i="2"/>
  <c r="D186" i="2"/>
  <c r="D180" i="2"/>
  <c r="D174" i="2"/>
  <c r="D168" i="2"/>
  <c r="D162" i="2"/>
  <c r="D156" i="2"/>
  <c r="D150" i="2"/>
  <c r="D144" i="2"/>
  <c r="D138" i="2"/>
  <c r="D126" i="2"/>
  <c r="D120" i="2"/>
  <c r="D114" i="2"/>
  <c r="D108" i="2"/>
  <c r="D102" i="2"/>
  <c r="D96" i="2"/>
  <c r="D90" i="2"/>
  <c r="D84" i="2"/>
  <c r="D78" i="2"/>
  <c r="D72" i="2"/>
  <c r="D66" i="2"/>
  <c r="D478" i="2"/>
  <c r="D463" i="2"/>
  <c r="D457" i="2"/>
  <c r="D451" i="2"/>
  <c r="D445" i="2"/>
  <c r="D439" i="2"/>
  <c r="D433" i="2"/>
  <c r="D427" i="2"/>
  <c r="D418" i="2"/>
  <c r="D412" i="2"/>
  <c r="D409" i="2"/>
  <c r="D403" i="2"/>
  <c r="D397" i="2"/>
  <c r="D391" i="2"/>
  <c r="D385" i="2"/>
  <c r="D379" i="2"/>
  <c r="D370" i="2"/>
  <c r="D364" i="2"/>
  <c r="D358" i="2"/>
  <c r="D352" i="2"/>
  <c r="D346" i="2"/>
  <c r="D340" i="2"/>
  <c r="D334" i="2"/>
  <c r="D328" i="2"/>
  <c r="D322" i="2"/>
  <c r="D316" i="2"/>
  <c r="D313" i="2"/>
  <c r="D304" i="2"/>
  <c r="D298" i="2"/>
  <c r="D292" i="2"/>
  <c r="D286" i="2"/>
  <c r="D280" i="2"/>
  <c r="D274" i="2"/>
  <c r="D268" i="2"/>
  <c r="D262" i="2"/>
  <c r="D256" i="2"/>
  <c r="D250" i="2"/>
  <c r="D244" i="2"/>
  <c r="D238" i="2"/>
  <c r="D232" i="2"/>
  <c r="D229" i="2"/>
  <c r="D223" i="2"/>
  <c r="D214" i="2"/>
  <c r="D211" i="2"/>
  <c r="D202" i="2"/>
  <c r="D196" i="2"/>
  <c r="D190" i="2"/>
  <c r="D184" i="2"/>
  <c r="D178" i="2"/>
  <c r="D172" i="2"/>
  <c r="D169" i="2"/>
  <c r="D163" i="2"/>
  <c r="D154" i="2"/>
  <c r="D148" i="2"/>
  <c r="D142" i="2"/>
  <c r="D136" i="2"/>
  <c r="D130" i="2"/>
  <c r="D124" i="2"/>
  <c r="D118" i="2"/>
  <c r="D112" i="2"/>
  <c r="D106" i="2"/>
  <c r="D100" i="2"/>
  <c r="D94" i="2"/>
  <c r="D88" i="2"/>
  <c r="D82" i="2"/>
  <c r="D76" i="2"/>
  <c r="D70" i="2"/>
  <c r="D64" i="2"/>
  <c r="D58" i="2"/>
  <c r="D52" i="2"/>
  <c r="D514" i="2"/>
  <c r="D511" i="2"/>
  <c r="D508" i="2"/>
  <c r="D505" i="2"/>
  <c r="D502" i="2"/>
  <c r="D499" i="2"/>
  <c r="D496" i="2"/>
  <c r="D493" i="2"/>
  <c r="D490" i="2"/>
  <c r="D487" i="2"/>
  <c r="D484" i="2"/>
  <c r="D481" i="2"/>
  <c r="D475" i="2"/>
  <c r="D472" i="2"/>
  <c r="D469" i="2"/>
  <c r="D466" i="2"/>
  <c r="D460" i="2"/>
  <c r="D454" i="2"/>
  <c r="D448" i="2"/>
  <c r="D442" i="2"/>
  <c r="D436" i="2"/>
  <c r="D430" i="2"/>
  <c r="D424" i="2"/>
  <c r="D421" i="2"/>
  <c r="D415" i="2"/>
  <c r="D406" i="2"/>
  <c r="D400" i="2"/>
  <c r="D394" i="2"/>
  <c r="D388" i="2"/>
  <c r="D382" i="2"/>
  <c r="D376" i="2"/>
  <c r="D373" i="2"/>
  <c r="D367" i="2"/>
  <c r="D361" i="2"/>
  <c r="D355" i="2"/>
  <c r="D349" i="2"/>
  <c r="D343" i="2"/>
  <c r="D337" i="2"/>
  <c r="D331" i="2"/>
  <c r="D325" i="2"/>
  <c r="D319" i="2"/>
  <c r="D310" i="2"/>
  <c r="D307" i="2"/>
  <c r="D301" i="2"/>
  <c r="D295" i="2"/>
  <c r="D289" i="2"/>
  <c r="D283" i="2"/>
  <c r="D277" i="2"/>
  <c r="D271" i="2"/>
  <c r="D265" i="2"/>
  <c r="D259" i="2"/>
  <c r="D253" i="2"/>
  <c r="D247" i="2"/>
  <c r="D241" i="2"/>
  <c r="D235" i="2"/>
  <c r="D226" i="2"/>
  <c r="D220" i="2"/>
  <c r="D217" i="2"/>
  <c r="D208" i="2"/>
  <c r="D205" i="2"/>
  <c r="D199" i="2"/>
  <c r="D193" i="2"/>
  <c r="D187" i="2"/>
  <c r="D181" i="2"/>
  <c r="D175" i="2"/>
  <c r="D166" i="2"/>
  <c r="D160" i="2"/>
  <c r="D157" i="2"/>
  <c r="D151" i="2"/>
  <c r="D145" i="2"/>
  <c r="D139" i="2"/>
  <c r="D133" i="2"/>
  <c r="D127" i="2"/>
  <c r="D121" i="2"/>
  <c r="D115" i="2"/>
  <c r="D109" i="2"/>
  <c r="D103" i="2"/>
  <c r="D97" i="2"/>
  <c r="D91" i="2"/>
  <c r="D85" i="2"/>
  <c r="D79" i="2"/>
  <c r="D73" i="2"/>
  <c r="D67" i="2"/>
  <c r="D61" i="2"/>
  <c r="D55" i="2"/>
  <c r="D63" i="2"/>
  <c r="D50" i="2"/>
  <c r="D47" i="2"/>
  <c r="D44" i="2"/>
  <c r="D41" i="2"/>
  <c r="D38" i="2"/>
  <c r="D35" i="2"/>
  <c r="D32" i="2"/>
  <c r="D29" i="2"/>
  <c r="D26" i="2"/>
  <c r="D23" i="2"/>
  <c r="D20" i="2"/>
  <c r="D17" i="2"/>
  <c r="D14" i="2"/>
  <c r="D8" i="2"/>
  <c r="D329" i="2"/>
  <c r="D302" i="2"/>
  <c r="D293" i="2"/>
  <c r="D275" i="2"/>
  <c r="D257" i="2"/>
  <c r="D230" i="2"/>
  <c r="D212" i="2"/>
  <c r="D203" i="2"/>
  <c r="D185" i="2"/>
  <c r="D158" i="2"/>
  <c r="D140" i="2"/>
  <c r="D131" i="2"/>
  <c r="D113" i="2"/>
  <c r="D86" i="2"/>
  <c r="D77" i="2"/>
  <c r="D49" i="2"/>
  <c r="D43" i="2"/>
  <c r="D31" i="2"/>
  <c r="D16" i="2"/>
  <c r="D497" i="2"/>
  <c r="D461" i="2"/>
  <c r="D425" i="2"/>
  <c r="D389" i="2"/>
  <c r="D353" i="2"/>
  <c r="D317" i="2"/>
  <c r="D281" i="2"/>
  <c r="D245" i="2"/>
  <c r="D209" i="2"/>
  <c r="D173" i="2"/>
  <c r="D137" i="2"/>
  <c r="D101" i="2"/>
  <c r="D65" i="2"/>
  <c r="D509" i="2"/>
  <c r="D500" i="2"/>
  <c r="D491" i="2"/>
  <c r="D482" i="2"/>
  <c r="D473" i="2"/>
  <c r="D464" i="2"/>
  <c r="D455" i="2"/>
  <c r="D446" i="2"/>
  <c r="D437" i="2"/>
  <c r="D428" i="2"/>
  <c r="D419" i="2"/>
  <c r="D410" i="2"/>
  <c r="D401" i="2"/>
  <c r="D392" i="2"/>
  <c r="D383" i="2"/>
  <c r="D374" i="2"/>
  <c r="D365" i="2"/>
  <c r="D356" i="2"/>
  <c r="D347" i="2"/>
  <c r="D338" i="2"/>
  <c r="D320" i="2"/>
  <c r="D311" i="2"/>
  <c r="D284" i="2"/>
  <c r="D266" i="2"/>
  <c r="D248" i="2"/>
  <c r="D239" i="2"/>
  <c r="D221" i="2"/>
  <c r="D194" i="2"/>
  <c r="D176" i="2"/>
  <c r="D167" i="2"/>
  <c r="D149" i="2"/>
  <c r="D122" i="2"/>
  <c r="D104" i="2"/>
  <c r="D95" i="2"/>
  <c r="D68" i="2"/>
  <c r="D53" i="2"/>
  <c r="D37" i="2"/>
  <c r="D28" i="2"/>
  <c r="D19" i="2"/>
  <c r="D506" i="2"/>
  <c r="D470" i="2"/>
  <c r="D434" i="2"/>
  <c r="D398" i="2"/>
  <c r="D362" i="2"/>
  <c r="D326" i="2"/>
  <c r="D290" i="2"/>
  <c r="D254" i="2"/>
  <c r="D218" i="2"/>
  <c r="D182" i="2"/>
  <c r="D146" i="2"/>
  <c r="D110" i="2"/>
  <c r="D83" i="2"/>
  <c r="D56" i="2"/>
  <c r="D51" i="2"/>
  <c r="D48" i="2"/>
  <c r="D45" i="2"/>
  <c r="D42" i="2"/>
  <c r="D39" i="2"/>
  <c r="D36" i="2"/>
  <c r="D33" i="2"/>
  <c r="D30" i="2"/>
  <c r="D27" i="2"/>
  <c r="D24" i="2"/>
  <c r="D21" i="2"/>
  <c r="D18" i="2"/>
  <c r="D15" i="2"/>
  <c r="D12" i="2"/>
  <c r="D9" i="2"/>
  <c r="D251" i="2"/>
  <c r="D233" i="2"/>
  <c r="D215" i="2"/>
  <c r="D197" i="2"/>
  <c r="D179" i="2"/>
  <c r="D161" i="2"/>
  <c r="D143" i="2"/>
  <c r="D125" i="2"/>
  <c r="D107" i="2"/>
  <c r="D89" i="2"/>
  <c r="D71" i="2"/>
  <c r="D54" i="2"/>
  <c r="D62" i="2"/>
  <c r="D46" i="2"/>
  <c r="D34" i="2"/>
  <c r="D22" i="2"/>
  <c r="D10" i="2"/>
  <c r="D479" i="2"/>
  <c r="D443" i="2"/>
  <c r="D407" i="2"/>
  <c r="D371" i="2"/>
  <c r="D335" i="2"/>
  <c r="D299" i="2"/>
  <c r="D263" i="2"/>
  <c r="D227" i="2"/>
  <c r="D191" i="2"/>
  <c r="D164" i="2"/>
  <c r="D128" i="2"/>
  <c r="D92" i="2"/>
  <c r="D60" i="2"/>
  <c r="D512" i="2"/>
  <c r="D503" i="2"/>
  <c r="D494" i="2"/>
  <c r="D485" i="2"/>
  <c r="D476" i="2"/>
  <c r="D467" i="2"/>
  <c r="D458" i="2"/>
  <c r="D449" i="2"/>
  <c r="D440" i="2"/>
  <c r="D431" i="2"/>
  <c r="D422" i="2"/>
  <c r="D413" i="2"/>
  <c r="D404" i="2"/>
  <c r="D395" i="2"/>
  <c r="D386" i="2"/>
  <c r="D377" i="2"/>
  <c r="D368" i="2"/>
  <c r="D359" i="2"/>
  <c r="D350" i="2"/>
  <c r="D341" i="2"/>
  <c r="D332" i="2"/>
  <c r="D323" i="2"/>
  <c r="D314" i="2"/>
  <c r="D305" i="2"/>
  <c r="D296" i="2"/>
  <c r="D287" i="2"/>
  <c r="D278" i="2"/>
  <c r="D269" i="2"/>
  <c r="D260" i="2"/>
  <c r="D242" i="2"/>
  <c r="D224" i="2"/>
  <c r="D206" i="2"/>
  <c r="D188" i="2"/>
  <c r="D170" i="2"/>
  <c r="D152" i="2"/>
  <c r="D134" i="2"/>
  <c r="D116" i="2"/>
  <c r="D98" i="2"/>
  <c r="D80" i="2"/>
  <c r="D59" i="2"/>
  <c r="D57" i="2"/>
  <c r="D40" i="2"/>
  <c r="D25" i="2"/>
  <c r="D13" i="2"/>
  <c r="D488" i="2"/>
  <c r="D452" i="2"/>
  <c r="D416" i="2"/>
  <c r="D380" i="2"/>
  <c r="D344" i="2"/>
  <c r="D308" i="2"/>
  <c r="D272" i="2"/>
  <c r="D236" i="2"/>
  <c r="D200" i="2"/>
  <c r="D155" i="2"/>
  <c r="D119" i="2"/>
  <c r="D74" i="2"/>
  <c r="P27" i="1"/>
  <c r="P21" i="1"/>
  <c r="P15" i="1"/>
  <c r="P39" i="1"/>
  <c r="P33" i="1"/>
  <c r="P17" i="1"/>
  <c r="P45" i="1"/>
  <c r="R43" i="1"/>
  <c r="P47" i="1"/>
  <c r="P41" i="1"/>
  <c r="P35" i="1"/>
  <c r="P29" i="1"/>
  <c r="P23" i="1"/>
  <c r="R31" i="1"/>
  <c r="P46" i="1"/>
  <c r="P40" i="1"/>
  <c r="P34" i="1"/>
  <c r="P28" i="1"/>
  <c r="P22" i="1"/>
  <c r="P16" i="1"/>
  <c r="R25" i="1"/>
  <c r="P44" i="1"/>
  <c r="P38" i="1"/>
  <c r="P32" i="1"/>
  <c r="P26" i="1"/>
  <c r="P20" i="1"/>
  <c r="P14" i="1"/>
  <c r="P49" i="1"/>
  <c r="P37" i="1"/>
  <c r="P19" i="1"/>
  <c r="P48" i="1"/>
  <c r="P42" i="1"/>
  <c r="P36" i="1"/>
  <c r="P30" i="1"/>
  <c r="P24" i="1"/>
  <c r="P18" i="1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10" i="3"/>
  <c r="C11" i="3"/>
  <c r="C12" i="3"/>
  <c r="D12" i="3"/>
  <c r="C13" i="3"/>
  <c r="D13" i="3"/>
  <c r="C14" i="3"/>
  <c r="D14" i="3"/>
  <c r="C15" i="3"/>
  <c r="D15" i="3"/>
  <c r="C16" i="3"/>
  <c r="D16" i="3"/>
  <c r="C17" i="3"/>
  <c r="D17" i="3"/>
  <c r="C18" i="3"/>
  <c r="D18" i="3"/>
  <c r="C19" i="3"/>
  <c r="D19" i="3"/>
  <c r="C20" i="3"/>
  <c r="D20" i="3"/>
  <c r="C21" i="3"/>
  <c r="D21" i="3"/>
  <c r="C22" i="3"/>
  <c r="D22" i="3"/>
  <c r="C23" i="3"/>
  <c r="D23" i="3"/>
  <c r="J23" i="3" s="1"/>
  <c r="C24" i="3"/>
  <c r="D24" i="3"/>
  <c r="C25" i="3"/>
  <c r="D25" i="3"/>
  <c r="C26" i="3"/>
  <c r="D26" i="3"/>
  <c r="J26" i="3" s="1"/>
  <c r="C27" i="3"/>
  <c r="D27" i="3"/>
  <c r="C28" i="3"/>
  <c r="D28" i="3"/>
  <c r="C29" i="3"/>
  <c r="D29" i="3"/>
  <c r="C30" i="3"/>
  <c r="D30" i="3"/>
  <c r="C31" i="3"/>
  <c r="D31" i="3"/>
  <c r="C32" i="3"/>
  <c r="D32" i="3"/>
  <c r="J32" i="3" s="1"/>
  <c r="C33" i="3"/>
  <c r="D33" i="3"/>
  <c r="C34" i="3"/>
  <c r="D34" i="3"/>
  <c r="C35" i="3"/>
  <c r="D35" i="3"/>
  <c r="J35" i="3" s="1"/>
  <c r="C36" i="3"/>
  <c r="D36" i="3"/>
  <c r="C37" i="3"/>
  <c r="D37" i="3"/>
  <c r="J37" i="3" s="1"/>
  <c r="C38" i="3"/>
  <c r="D38" i="3"/>
  <c r="J38" i="3" s="1"/>
  <c r="C39" i="3"/>
  <c r="D39" i="3"/>
  <c r="C40" i="3"/>
  <c r="D40" i="3"/>
  <c r="J40" i="3" s="1"/>
  <c r="C41" i="3"/>
  <c r="D41" i="3"/>
  <c r="J41" i="3" s="1"/>
  <c r="C42" i="3"/>
  <c r="D42" i="3"/>
  <c r="C43" i="3"/>
  <c r="D43" i="3"/>
  <c r="J43" i="3" s="1"/>
  <c r="C44" i="3"/>
  <c r="D44" i="3"/>
  <c r="J44" i="3" s="1"/>
  <c r="C45" i="3"/>
  <c r="D45" i="3"/>
  <c r="C46" i="3"/>
  <c r="D46" i="3"/>
  <c r="J46" i="3" s="1"/>
  <c r="C47" i="3"/>
  <c r="D47" i="3"/>
  <c r="J47" i="3" s="1"/>
  <c r="C48" i="3"/>
  <c r="D48" i="3"/>
  <c r="J10" i="3"/>
  <c r="U47" i="1"/>
  <c r="U44" i="1"/>
  <c r="U41" i="1"/>
  <c r="U38" i="1"/>
  <c r="U35" i="1"/>
  <c r="U32" i="1"/>
  <c r="U29" i="1"/>
  <c r="U26" i="1"/>
  <c r="U23" i="1"/>
  <c r="U20" i="1"/>
  <c r="U17" i="1"/>
  <c r="U14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M15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U15" i="1"/>
  <c r="U18" i="1"/>
  <c r="U21" i="1"/>
  <c r="U24" i="1"/>
  <c r="U27" i="1"/>
  <c r="U30" i="1"/>
  <c r="U33" i="1"/>
  <c r="U36" i="1"/>
  <c r="U39" i="1"/>
  <c r="U42" i="1"/>
  <c r="U45" i="1"/>
  <c r="U48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M49" i="1"/>
  <c r="U49" i="1" s="1"/>
  <c r="M48" i="1"/>
  <c r="M47" i="1"/>
  <c r="M46" i="1"/>
  <c r="U46" i="1" s="1"/>
  <c r="M45" i="1"/>
  <c r="M44" i="1"/>
  <c r="M43" i="1"/>
  <c r="U43" i="1" s="1"/>
  <c r="M42" i="1"/>
  <c r="M41" i="1"/>
  <c r="M40" i="1"/>
  <c r="U40" i="1" s="1"/>
  <c r="M39" i="1"/>
  <c r="M38" i="1"/>
  <c r="M37" i="1"/>
  <c r="U37" i="1" s="1"/>
  <c r="M36" i="1"/>
  <c r="M35" i="1"/>
  <c r="M34" i="1"/>
  <c r="U34" i="1" s="1"/>
  <c r="M33" i="1"/>
  <c r="M32" i="1"/>
  <c r="M31" i="1"/>
  <c r="U31" i="1" s="1"/>
  <c r="M30" i="1"/>
  <c r="M29" i="1"/>
  <c r="M28" i="1"/>
  <c r="U28" i="1" s="1"/>
  <c r="M27" i="1"/>
  <c r="M26" i="1"/>
  <c r="M25" i="1"/>
  <c r="U25" i="1" s="1"/>
  <c r="M24" i="1"/>
  <c r="M23" i="1"/>
  <c r="M22" i="1"/>
  <c r="U22" i="1" s="1"/>
  <c r="M21" i="1"/>
  <c r="M20" i="1"/>
  <c r="M19" i="1"/>
  <c r="U19" i="1" s="1"/>
  <c r="M18" i="1"/>
  <c r="M17" i="1"/>
  <c r="M16" i="1"/>
  <c r="U16" i="1" s="1"/>
  <c r="M14" i="1"/>
  <c r="M13" i="1"/>
  <c r="M12" i="1"/>
  <c r="C11" i="2" s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D11" i="2" s="1"/>
  <c r="U11" i="1"/>
  <c r="M11" i="1"/>
  <c r="H11" i="1"/>
  <c r="O11" i="1"/>
  <c r="E11" i="1"/>
  <c r="U12" i="1" l="1"/>
  <c r="F11" i="2"/>
  <c r="C5" i="1"/>
  <c r="C6" i="1"/>
  <c r="C4" i="1"/>
  <c r="U13" i="1"/>
  <c r="E48" i="3"/>
  <c r="J48" i="3"/>
  <c r="E36" i="3"/>
  <c r="J36" i="3"/>
  <c r="E24" i="3"/>
  <c r="J24" i="3"/>
  <c r="E12" i="3"/>
  <c r="H12" i="3" s="1"/>
  <c r="J12" i="3"/>
  <c r="E34" i="3"/>
  <c r="J34" i="3"/>
  <c r="E31" i="3"/>
  <c r="J31" i="3"/>
  <c r="E28" i="3"/>
  <c r="J28" i="3"/>
  <c r="E25" i="3"/>
  <c r="J25" i="3"/>
  <c r="E22" i="3"/>
  <c r="J22" i="3"/>
  <c r="E19" i="3"/>
  <c r="J19" i="3"/>
  <c r="E16" i="3"/>
  <c r="J16" i="3"/>
  <c r="E13" i="3"/>
  <c r="J13" i="3"/>
  <c r="E42" i="3"/>
  <c r="J42" i="3"/>
  <c r="E33" i="3"/>
  <c r="J33" i="3"/>
  <c r="E21" i="3"/>
  <c r="J21" i="3"/>
  <c r="E15" i="3"/>
  <c r="J15" i="3"/>
  <c r="E45" i="3"/>
  <c r="J45" i="3"/>
  <c r="E39" i="3"/>
  <c r="J39" i="3"/>
  <c r="E27" i="3"/>
  <c r="J27" i="3"/>
  <c r="E18" i="3"/>
  <c r="J18" i="3"/>
  <c r="E20" i="3"/>
  <c r="J20" i="3"/>
  <c r="E17" i="3"/>
  <c r="J17" i="3"/>
  <c r="E14" i="3"/>
  <c r="J14" i="3"/>
  <c r="E11" i="3"/>
  <c r="I11" i="3" s="1"/>
  <c r="S12" i="1" s="1"/>
  <c r="Q12" i="1" s="1"/>
  <c r="J11" i="3"/>
  <c r="E30" i="3"/>
  <c r="J30" i="3"/>
  <c r="E29" i="3"/>
  <c r="J29" i="3"/>
  <c r="E38" i="3"/>
  <c r="E10" i="3"/>
  <c r="E44" i="3"/>
  <c r="E23" i="3"/>
  <c r="E47" i="3"/>
  <c r="E35" i="3"/>
  <c r="E32" i="3"/>
  <c r="E41" i="3"/>
  <c r="E26" i="3"/>
  <c r="E46" i="3"/>
  <c r="E43" i="3"/>
  <c r="E40" i="3"/>
  <c r="E37" i="3"/>
  <c r="I32" i="3" l="1"/>
  <c r="I38" i="3"/>
  <c r="L38" i="3"/>
  <c r="I20" i="3"/>
  <c r="L20" i="3"/>
  <c r="L39" i="3"/>
  <c r="I21" i="3"/>
  <c r="I13" i="3"/>
  <c r="H22" i="3"/>
  <c r="L22" i="3"/>
  <c r="I31" i="3"/>
  <c r="I24" i="3"/>
  <c r="L24" i="3"/>
  <c r="F25" i="3"/>
  <c r="F34" i="3"/>
  <c r="L34" i="3"/>
  <c r="F36" i="3"/>
  <c r="L36" i="3"/>
  <c r="H47" i="3"/>
  <c r="L47" i="3"/>
  <c r="I29" i="3"/>
  <c r="L29" i="3"/>
  <c r="I14" i="3"/>
  <c r="L14" i="3"/>
  <c r="H18" i="3"/>
  <c r="L18" i="3"/>
  <c r="H45" i="3"/>
  <c r="L45" i="3"/>
  <c r="F33" i="3"/>
  <c r="H16" i="3"/>
  <c r="L16" i="3"/>
  <c r="I23" i="3"/>
  <c r="L23" i="3"/>
  <c r="I35" i="3"/>
  <c r="L35" i="3"/>
  <c r="I26" i="3"/>
  <c r="I44" i="3"/>
  <c r="L44" i="3"/>
  <c r="F30" i="3"/>
  <c r="L30" i="3"/>
  <c r="I17" i="3"/>
  <c r="L17" i="3"/>
  <c r="F27" i="3"/>
  <c r="L27" i="3"/>
  <c r="F15" i="3"/>
  <c r="L15" i="3"/>
  <c r="H42" i="3"/>
  <c r="F19" i="3"/>
  <c r="L19" i="3"/>
  <c r="H28" i="3"/>
  <c r="L28" i="3"/>
  <c r="F48" i="3"/>
  <c r="L48" i="3"/>
  <c r="R12" i="1"/>
  <c r="P12" i="1"/>
  <c r="I48" i="3"/>
  <c r="C5" i="3"/>
  <c r="G6" i="3" s="1"/>
  <c r="G5" i="3" s="1"/>
  <c r="I22" i="3"/>
  <c r="H48" i="3"/>
  <c r="L12" i="3"/>
  <c r="H36" i="3"/>
  <c r="I28" i="3"/>
  <c r="L10" i="3"/>
  <c r="F12" i="3"/>
  <c r="I36" i="3"/>
  <c r="H27" i="3"/>
  <c r="H24" i="3"/>
  <c r="F24" i="3"/>
  <c r="F31" i="3"/>
  <c r="F28" i="3"/>
  <c r="H34" i="3"/>
  <c r="F22" i="3"/>
  <c r="L13" i="3"/>
  <c r="H13" i="3"/>
  <c r="I34" i="3"/>
  <c r="I19" i="3"/>
  <c r="H21" i="3"/>
  <c r="F17" i="3"/>
  <c r="L31" i="3"/>
  <c r="H19" i="3"/>
  <c r="I27" i="3"/>
  <c r="I42" i="3"/>
  <c r="H20" i="3"/>
  <c r="H15" i="3"/>
  <c r="H31" i="3"/>
  <c r="I39" i="3"/>
  <c r="F21" i="3"/>
  <c r="I30" i="3"/>
  <c r="I12" i="3"/>
  <c r="F42" i="3"/>
  <c r="F20" i="3"/>
  <c r="H33" i="3"/>
  <c r="I15" i="3"/>
  <c r="L42" i="3"/>
  <c r="F45" i="3"/>
  <c r="F39" i="3"/>
  <c r="L21" i="3"/>
  <c r="F13" i="3"/>
  <c r="F38" i="3"/>
  <c r="F11" i="3"/>
  <c r="H39" i="3"/>
  <c r="H11" i="3"/>
  <c r="L11" i="3"/>
  <c r="L32" i="3"/>
  <c r="H17" i="3"/>
  <c r="F18" i="3"/>
  <c r="H30" i="3"/>
  <c r="I25" i="3"/>
  <c r="F16" i="3"/>
  <c r="H25" i="3"/>
  <c r="F29" i="3"/>
  <c r="I33" i="3"/>
  <c r="I45" i="3"/>
  <c r="I18" i="3"/>
  <c r="L25" i="3"/>
  <c r="I16" i="3"/>
  <c r="F14" i="3"/>
  <c r="F23" i="3"/>
  <c r="H29" i="3"/>
  <c r="H14" i="3"/>
  <c r="L33" i="3"/>
  <c r="H38" i="3"/>
  <c r="H10" i="3"/>
  <c r="I10" i="3"/>
  <c r="F10" i="3"/>
  <c r="H32" i="3"/>
  <c r="H35" i="3"/>
  <c r="L26" i="3"/>
  <c r="H23" i="3"/>
  <c r="F35" i="3"/>
  <c r="H26" i="3"/>
  <c r="F44" i="3"/>
  <c r="H44" i="3"/>
  <c r="F26" i="3"/>
  <c r="F32" i="3"/>
  <c r="I47" i="3"/>
  <c r="F47" i="3"/>
  <c r="I41" i="3"/>
  <c r="F41" i="3"/>
  <c r="H41" i="3"/>
  <c r="L41" i="3"/>
  <c r="I43" i="3"/>
  <c r="H43" i="3"/>
  <c r="F43" i="3"/>
  <c r="L43" i="3"/>
  <c r="H46" i="3"/>
  <c r="I46" i="3"/>
  <c r="F46" i="3"/>
  <c r="L46" i="3"/>
  <c r="H40" i="3"/>
  <c r="I40" i="3"/>
  <c r="F40" i="3"/>
  <c r="L40" i="3"/>
  <c r="H37" i="3"/>
  <c r="I37" i="3"/>
  <c r="F37" i="3"/>
  <c r="L37" i="3"/>
  <c r="C7" i="1"/>
  <c r="C6" i="3" l="1"/>
  <c r="Q11" i="1"/>
  <c r="S13" i="1"/>
  <c r="F5" i="2"/>
  <c r="Q13" i="1" l="1"/>
  <c r="R13" i="1"/>
  <c r="P13" i="1"/>
  <c r="R11" i="1"/>
  <c r="P11" i="1"/>
</calcChain>
</file>

<file path=xl/sharedStrings.xml><?xml version="1.0" encoding="utf-8"?>
<sst xmlns="http://schemas.openxmlformats.org/spreadsheetml/2006/main" count="70" uniqueCount="56">
  <si>
    <t>주식 매매일지</t>
  </si>
  <si>
    <t>총 실현손익</t>
  </si>
  <si>
    <t>총 매도 금액</t>
  </si>
  <si>
    <t>총 매수 금액</t>
  </si>
  <si>
    <t>총 매매 비용</t>
  </si>
  <si>
    <t>종목명</t>
  </si>
  <si>
    <t>증권사</t>
  </si>
  <si>
    <t>매수 년/월</t>
  </si>
  <si>
    <t>매도 일자</t>
  </si>
  <si>
    <t>매도 년/월</t>
  </si>
  <si>
    <t>수익률</t>
  </si>
  <si>
    <t>매매 이유</t>
  </si>
  <si>
    <t>월별 매매 결산</t>
  </si>
  <si>
    <t>월</t>
  </si>
  <si>
    <t>총 실현손익</t>
    <phoneticPr fontId="1" type="noConversion"/>
  </si>
  <si>
    <t>누적 실현손익</t>
    <phoneticPr fontId="1" type="noConversion"/>
  </si>
  <si>
    <t>실현손익</t>
    <phoneticPr fontId="1" type="noConversion"/>
  </si>
  <si>
    <t>매매 비용
(수수료+제세금)</t>
    <phoneticPr fontId="1" type="noConversion"/>
  </si>
  <si>
    <t>일자</t>
    <phoneticPr fontId="1" type="noConversion"/>
  </si>
  <si>
    <t>수량</t>
    <phoneticPr fontId="1" type="noConversion"/>
  </si>
  <si>
    <t>매수</t>
    <phoneticPr fontId="1" type="noConversion"/>
  </si>
  <si>
    <t>매도</t>
    <phoneticPr fontId="1" type="noConversion"/>
  </si>
  <si>
    <t>단가</t>
    <phoneticPr fontId="1" type="noConversion"/>
  </si>
  <si>
    <t>보유수량</t>
    <phoneticPr fontId="1" type="noConversion"/>
  </si>
  <si>
    <t>보유손익</t>
    <phoneticPr fontId="1" type="noConversion"/>
  </si>
  <si>
    <t>매매 시작일</t>
    <phoneticPr fontId="1" type="noConversion"/>
  </si>
  <si>
    <t>평균단가</t>
    <phoneticPr fontId="1" type="noConversion"/>
  </si>
  <si>
    <t>종목 설명</t>
    <phoneticPr fontId="17" type="noConversion"/>
  </si>
  <si>
    <t>보유</t>
    <phoneticPr fontId="1" type="noConversion"/>
  </si>
  <si>
    <t>앱코</t>
    <phoneticPr fontId="1" type="noConversion"/>
  </si>
  <si>
    <t>신한금융투자</t>
  </si>
  <si>
    <t>투자전략</t>
    <phoneticPr fontId="1" type="noConversion"/>
  </si>
  <si>
    <t>스윙</t>
    <phoneticPr fontId="1" type="noConversion"/>
  </si>
  <si>
    <t>단타</t>
    <phoneticPr fontId="1" type="noConversion"/>
  </si>
  <si>
    <t>장기</t>
    <phoneticPr fontId="1" type="noConversion"/>
  </si>
  <si>
    <t>일정매매</t>
    <phoneticPr fontId="1" type="noConversion"/>
  </si>
  <si>
    <t>현재주가</t>
    <phoneticPr fontId="1" type="noConversion"/>
  </si>
  <si>
    <t>금액</t>
    <phoneticPr fontId="1" type="noConversion"/>
  </si>
  <si>
    <t>앱코</t>
    <phoneticPr fontId="17" type="noConversion"/>
  </si>
  <si>
    <t>보유기간</t>
    <phoneticPr fontId="1" type="noConversion"/>
  </si>
  <si>
    <t>총 투자금</t>
    <phoneticPr fontId="1" type="noConversion"/>
  </si>
  <si>
    <t>평가금액</t>
    <phoneticPr fontId="17" type="noConversion"/>
  </si>
  <si>
    <t>현재주가</t>
    <phoneticPr fontId="17" type="noConversion"/>
  </si>
  <si>
    <t>실현</t>
    <phoneticPr fontId="1" type="noConversion"/>
  </si>
  <si>
    <t>평가 손익</t>
    <phoneticPr fontId="1" type="noConversion"/>
  </si>
  <si>
    <t>평가 수익률</t>
    <phoneticPr fontId="1" type="noConversion"/>
  </si>
  <si>
    <t>실현 수익률</t>
    <phoneticPr fontId="17" type="noConversion"/>
  </si>
  <si>
    <t>현금</t>
    <phoneticPr fontId="17" type="noConversion"/>
  </si>
  <si>
    <t>총 자산</t>
    <phoneticPr fontId="17" type="noConversion"/>
  </si>
  <si>
    <t>주식평가액</t>
    <phoneticPr fontId="17" type="noConversion"/>
  </si>
  <si>
    <t>주식</t>
    <phoneticPr fontId="17" type="noConversion"/>
  </si>
  <si>
    <t>주식 매매일지</t>
    <phoneticPr fontId="17" type="noConversion"/>
  </si>
  <si>
    <t>자산비중</t>
    <phoneticPr fontId="17" type="noConversion"/>
  </si>
  <si>
    <t>`</t>
    <phoneticPr fontId="17" type="noConversion"/>
  </si>
  <si>
    <t>이삭엔지니어링</t>
    <phoneticPr fontId="1" type="noConversion"/>
  </si>
  <si>
    <t>이삭엔지니어링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</si>
</sst>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&quot;원&quot;"/>
    <numFmt numFmtId="177" formatCode="yyyy\.\ mm\.\ dd"/>
    <numFmt numFmtId="178" formatCode="yyyy&quot;년 &quot;m&quot;월 &quot;"/>
    <numFmt numFmtId="179" formatCode="0&quot;주&quot;"/>
    <numFmt numFmtId="180" formatCode="0_);[Red]\(0\)"/>
  </numFmts>
  <fonts count="19">
    <font>
      <sz val="10"/>
      <color rgb="FF000000"/>
      <name val="Arial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맑은 고딕"/>
      <family val="3"/>
      <charset val="129"/>
    </font>
    <font>
      <sz val="10"/>
      <color rgb="FF000000"/>
      <name val="맑은 고딕"/>
      <family val="3"/>
      <charset val="129"/>
    </font>
    <font>
      <b/>
      <sz val="18"/>
      <name val="맑은 고딕"/>
      <family val="3"/>
      <charset val="129"/>
    </font>
    <font>
      <b/>
      <sz val="10"/>
      <name val="맑은 고딕"/>
      <family val="3"/>
      <charset val="129"/>
    </font>
    <font>
      <b/>
      <sz val="11"/>
      <name val="맑은 고딕"/>
      <family val="3"/>
      <charset val="129"/>
    </font>
    <font>
      <sz val="1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8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color rgb="FF4285F4"/>
      <name val="맑은 고딕"/>
      <family val="3"/>
      <charset val="129"/>
      <scheme val="minor"/>
    </font>
    <font>
      <sz val="10"/>
      <color rgb="FF000000"/>
      <name val="Arial"/>
      <family val="2"/>
    </font>
    <font>
      <sz val="8"/>
      <name val="돋움"/>
      <family val="3"/>
      <charset val="129"/>
    </font>
    <font>
      <sz val="11"/>
      <color rgb="FF000000"/>
      <name val="Do Hyeon"/>
    </font>
  </fonts>
  <fills count="5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E7E7FF"/>
        <bgColor indexed="64"/>
      </patternFill>
    </fill>
    <fill>
      <patternFill patternType="solid">
        <fgColor rgb="FFFFFFEF"/>
        <bgColor indexed="64"/>
      </patternFill>
    </fill>
  </fills>
  <borders count="37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/>
      <right/>
      <top style="thin">
        <color rgb="FFD9D9D9"/>
      </top>
      <bottom/>
      <diagonal/>
    </border>
    <border>
      <left/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/>
      <top/>
      <bottom style="thin">
        <color rgb="FFD9D9D9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/>
      <right/>
      <top style="thin">
        <color rgb="FFCCECFF"/>
      </top>
      <bottom/>
      <diagonal/>
    </border>
    <border>
      <left/>
      <right/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indexed="64"/>
      </left>
      <right style="thin">
        <color indexed="64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rgb="FFD9D9D9"/>
      </right>
      <top/>
      <bottom style="thin">
        <color rgb="FFD9D9D9"/>
      </bottom>
      <diagonal/>
    </border>
    <border>
      <left style="thin">
        <color theme="2" tint="-9.9978637043366805E-2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indexed="64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rgb="FFD9D9D9"/>
      </left>
      <right style="thin">
        <color theme="1" tint="0.499984740745262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theme="1" tint="0.499984740745262"/>
      </right>
      <top/>
      <bottom style="thin">
        <color rgb="FFD9D9D9"/>
      </bottom>
      <diagonal/>
    </border>
    <border>
      <left/>
      <right style="thin">
        <color theme="1" tint="0.49998474074526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indexed="64"/>
      </left>
      <right style="thin">
        <color theme="1" tint="0.49998474074526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1" tint="0.499984740745262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double">
        <color theme="1" tint="0.499984740745262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double">
        <color theme="1" tint="0.499984740745262"/>
      </right>
      <top style="thin">
        <color rgb="FFD9D9D9"/>
      </top>
      <bottom/>
      <diagonal/>
    </border>
    <border>
      <left style="thin">
        <color rgb="FFD9D9D9"/>
      </left>
      <right style="double">
        <color theme="1" tint="0.499984740745262"/>
      </right>
      <top/>
      <bottom style="thin">
        <color rgb="FFD9D9D9"/>
      </bottom>
      <diagonal/>
    </border>
    <border>
      <left/>
      <right style="double">
        <color theme="1" tint="0.499984740745262"/>
      </right>
      <top/>
      <bottom style="thin">
        <color rgb="FFD9D9D9"/>
      </bottom>
      <diagonal/>
    </border>
    <border>
      <left/>
      <right style="double">
        <color theme="1" tint="0.499984740745262"/>
      </right>
      <top style="thin">
        <color rgb="FFD9D9D9"/>
      </top>
      <bottom/>
      <diagonal/>
    </border>
    <border>
      <left/>
      <right style="double">
        <color theme="1" tint="0.499984740745262"/>
      </right>
      <top style="thin">
        <color rgb="FFD9D9D9"/>
      </top>
      <bottom style="thin">
        <color rgb="FFD9D9D9"/>
      </bottom>
      <diagonal/>
    </border>
    <border>
      <left/>
      <right style="double">
        <color theme="1" tint="0.499984740745262"/>
      </right>
      <top style="thin">
        <color theme="2" tint="-9.9978637043366805E-2"/>
      </top>
      <bottom/>
      <diagonal/>
    </border>
    <border>
      <left style="double">
        <color theme="1" tint="0.499984740745262"/>
      </left>
      <right style="double">
        <color theme="1" tint="0.499984740745262"/>
      </right>
      <top style="thin">
        <color rgb="FFD9D9D9"/>
      </top>
      <bottom style="thin">
        <color rgb="FFD9D9D9"/>
      </bottom>
      <diagonal/>
    </border>
    <border>
      <left style="double">
        <color theme="1" tint="0.499984740745262"/>
      </left>
      <right style="double">
        <color theme="1" tint="0.499984740745262"/>
      </right>
      <top style="thin">
        <color rgb="FFD9D9D9"/>
      </top>
      <bottom/>
      <diagonal/>
    </border>
    <border>
      <left style="double">
        <color theme="1" tint="0.499984740745262"/>
      </left>
      <right style="double">
        <color theme="1" tint="0.499984740745262"/>
      </right>
      <top/>
      <bottom style="thin">
        <color rgb="FFD9D9D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1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</cellStyleXfs>
  <cellXfs count="106">
    <xf numFmtId="0" fontId="0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178" fontId="9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vertical="center"/>
    </xf>
    <xf numFmtId="10" fontId="13" fillId="0" borderId="1" xfId="0" applyNumberFormat="1" applyFont="1" applyBorder="1" applyAlignment="1">
      <alignment vertical="center"/>
    </xf>
    <xf numFmtId="3" fontId="13" fillId="0" borderId="0" xfId="0" applyNumberFormat="1" applyFont="1" applyAlignment="1">
      <alignment vertical="center"/>
    </xf>
    <xf numFmtId="10" fontId="13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Alignment="1"/>
    <xf numFmtId="41" fontId="13" fillId="0" borderId="1" xfId="15" applyFont="1" applyBorder="1" applyAlignment="1">
      <alignment horizontal="center" vertical="center"/>
    </xf>
    <xf numFmtId="41" fontId="11" fillId="0" borderId="0" xfId="15" applyFont="1" applyAlignment="1">
      <alignment vertical="center"/>
    </xf>
    <xf numFmtId="14" fontId="11" fillId="0" borderId="0" xfId="0" applyNumberFormat="1" applyFont="1" applyAlignment="1">
      <alignment vertical="center"/>
    </xf>
    <xf numFmtId="41" fontId="13" fillId="0" borderId="1" xfId="15" applyFont="1" applyBorder="1" applyAlignment="1">
      <alignment vertical="center"/>
    </xf>
    <xf numFmtId="179" fontId="18" fillId="0" borderId="1" xfId="0" applyNumberFormat="1" applyFont="1" applyBorder="1" applyAlignment="1">
      <alignment horizontal="center" vertical="center"/>
    </xf>
    <xf numFmtId="3" fontId="18" fillId="0" borderId="1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vertical="center"/>
    </xf>
    <xf numFmtId="41" fontId="13" fillId="0" borderId="3" xfId="15" applyFont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41" fontId="13" fillId="0" borderId="33" xfId="15" applyFont="1" applyBorder="1" applyAlignment="1">
      <alignment horizontal="center" vertical="center"/>
    </xf>
    <xf numFmtId="0" fontId="14" fillId="3" borderId="26" xfId="0" applyFont="1" applyFill="1" applyBorder="1" applyAlignment="1">
      <alignment horizontal="center" vertical="center"/>
    </xf>
    <xf numFmtId="41" fontId="13" fillId="0" borderId="26" xfId="15" applyFont="1" applyBorder="1" applyAlignment="1">
      <alignment vertical="center"/>
    </xf>
    <xf numFmtId="10" fontId="13" fillId="0" borderId="3" xfId="0" applyNumberFormat="1" applyFont="1" applyBorder="1" applyAlignment="1">
      <alignment vertical="center"/>
    </xf>
    <xf numFmtId="14" fontId="13" fillId="4" borderId="11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41" fontId="13" fillId="4" borderId="17" xfId="15" applyFont="1" applyFill="1" applyBorder="1" applyAlignment="1">
      <alignment horizontal="center" vertical="center"/>
    </xf>
    <xf numFmtId="177" fontId="13" fillId="4" borderId="3" xfId="0" applyNumberFormat="1" applyFont="1" applyFill="1" applyBorder="1" applyAlignment="1">
      <alignment horizontal="center" vertical="center"/>
    </xf>
    <xf numFmtId="41" fontId="13" fillId="4" borderId="18" xfId="15" applyFont="1" applyFill="1" applyBorder="1" applyAlignment="1">
      <alignment horizontal="center" vertical="center"/>
    </xf>
    <xf numFmtId="41" fontId="13" fillId="4" borderId="1" xfId="15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41" fontId="13" fillId="0" borderId="31" xfId="15" applyFont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41" fontId="13" fillId="4" borderId="22" xfId="15" applyFont="1" applyFill="1" applyBorder="1" applyAlignment="1">
      <alignment horizontal="center" vertical="center"/>
    </xf>
    <xf numFmtId="41" fontId="13" fillId="4" borderId="21" xfId="15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14" fontId="13" fillId="4" borderId="3" xfId="0" applyNumberFormat="1" applyFont="1" applyFill="1" applyBorder="1" applyAlignment="1">
      <alignment horizontal="center" vertical="center"/>
    </xf>
    <xf numFmtId="14" fontId="15" fillId="4" borderId="3" xfId="0" applyNumberFormat="1" applyFont="1" applyFill="1" applyBorder="1" applyAlignment="1">
      <alignment horizontal="center" vertical="center"/>
    </xf>
    <xf numFmtId="3" fontId="13" fillId="4" borderId="33" xfId="0" applyNumberFormat="1" applyFont="1" applyFill="1" applyBorder="1" applyAlignment="1">
      <alignment vertical="center"/>
    </xf>
    <xf numFmtId="3" fontId="13" fillId="4" borderId="3" xfId="0" applyNumberFormat="1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3" fontId="13" fillId="4" borderId="1" xfId="0" applyNumberFormat="1" applyFont="1" applyFill="1" applyBorder="1" applyAlignment="1">
      <alignment horizontal="center" vertical="center"/>
    </xf>
    <xf numFmtId="9" fontId="13" fillId="0" borderId="1" xfId="16" applyFont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176" fontId="14" fillId="0" borderId="36" xfId="0" applyNumberFormat="1" applyFont="1" applyBorder="1" applyAlignment="1">
      <alignment horizontal="right" vertical="center"/>
    </xf>
    <xf numFmtId="180" fontId="9" fillId="0" borderId="0" xfId="15" applyNumberFormat="1" applyFont="1" applyAlignment="1">
      <alignment vertical="center"/>
    </xf>
    <xf numFmtId="176" fontId="14" fillId="0" borderId="2" xfId="0" applyNumberFormat="1" applyFont="1" applyBorder="1" applyAlignment="1">
      <alignment horizontal="center" vertical="center"/>
    </xf>
    <xf numFmtId="176" fontId="14" fillId="0" borderId="3" xfId="0" applyNumberFormat="1" applyFont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27" xfId="0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34" xfId="0" applyFont="1" applyFill="1" applyBorder="1" applyAlignment="1">
      <alignment horizontal="center" vertical="center"/>
    </xf>
    <xf numFmtId="0" fontId="14" fillId="3" borderId="35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/>
    </xf>
    <xf numFmtId="0" fontId="14" fillId="3" borderId="32" xfId="0" applyFont="1" applyFill="1" applyBorder="1" applyAlignment="1">
      <alignment horizontal="center" vertical="center"/>
    </xf>
    <xf numFmtId="0" fontId="14" fillId="3" borderId="31" xfId="0" applyFont="1" applyFill="1" applyBorder="1" applyAlignment="1">
      <alignment horizontal="center" vertical="center"/>
    </xf>
    <xf numFmtId="0" fontId="14" fillId="3" borderId="34" xfId="0" applyFont="1" applyFill="1" applyBorder="1" applyAlignment="1">
      <alignment horizontal="center" vertical="center" wrapText="1"/>
    </xf>
    <xf numFmtId="0" fontId="14" fillId="3" borderId="35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/>
  </cellXfs>
  <cellStyles count="17">
    <cellStyle name="백분율" xfId="16" builtinId="5"/>
    <cellStyle name="쉼표 [0]" xfId="15" builtinId="6"/>
    <cellStyle name="열어 본 하이퍼링크" xfId="2" builtinId="9" hidden="1"/>
    <cellStyle name="열어 본 하이퍼링크" xfId="4" builtinId="9" hidden="1"/>
    <cellStyle name="열어 본 하이퍼링크" xfId="6" builtinId="9" hidden="1"/>
    <cellStyle name="열어 본 하이퍼링크" xfId="8" builtinId="9" hidden="1"/>
    <cellStyle name="열어 본 하이퍼링크" xfId="10" builtinId="9" hidden="1"/>
    <cellStyle name="열어 본 하이퍼링크" xfId="12" builtinId="9" hidden="1"/>
    <cellStyle name="열어 본 하이퍼링크" xfId="14" builtinId="9" hidden="1"/>
    <cellStyle name="표준" xfId="0" builtinId="0"/>
    <cellStyle name="하이퍼링크" xfId="1" builtinId="8" hidden="1"/>
    <cellStyle name="하이퍼링크" xfId="3" builtinId="8" hidden="1"/>
    <cellStyle name="하이퍼링크" xfId="5" builtinId="8" hidden="1"/>
    <cellStyle name="하이퍼링크" xfId="7" builtinId="8" hidden="1"/>
    <cellStyle name="하이퍼링크" xfId="9" builtinId="8" hidden="1"/>
    <cellStyle name="하이퍼링크" xfId="11" builtinId="8" hidden="1"/>
    <cellStyle name="하이퍼링크" xfId="13" builtinId="8" hidden="1"/>
  </cellStyles>
  <dxfs count="16">
    <dxf>
      <font>
        <color rgb="FF4285F4"/>
      </font>
      <fill>
        <patternFill patternType="none"/>
      </fill>
    </dxf>
    <dxf>
      <font>
        <color rgb="FFE53A40"/>
      </font>
      <fill>
        <patternFill patternType="none"/>
      </fill>
    </dxf>
    <dxf>
      <font>
        <color rgb="FF4285F4"/>
      </font>
      <fill>
        <patternFill patternType="none"/>
      </fill>
    </dxf>
    <dxf>
      <font>
        <color rgb="FFEA4335"/>
      </font>
      <fill>
        <patternFill patternType="none"/>
      </fill>
    </dxf>
    <dxf>
      <font>
        <color rgb="FF4285F4"/>
      </font>
      <fill>
        <patternFill patternType="none"/>
      </fill>
    </dxf>
    <dxf>
      <font>
        <color rgb="FFEA4335"/>
      </font>
      <fill>
        <patternFill patternType="none"/>
      </fill>
    </dxf>
    <dxf>
      <font>
        <color rgb="FF4285F4"/>
      </font>
      <fill>
        <patternFill patternType="none"/>
      </fill>
    </dxf>
    <dxf>
      <font>
        <color rgb="FFEA4335"/>
      </font>
      <fill>
        <patternFill patternType="none"/>
      </fill>
    </dxf>
    <dxf>
      <font>
        <color rgb="FF4285F4"/>
      </font>
      <fill>
        <patternFill patternType="none"/>
      </fill>
    </dxf>
    <dxf>
      <font>
        <color rgb="FFEA4335"/>
      </font>
      <fill>
        <patternFill patternType="none"/>
      </fill>
    </dxf>
    <dxf>
      <font>
        <color rgb="FF4285F4"/>
      </font>
      <fill>
        <patternFill patternType="none"/>
      </fill>
    </dxf>
    <dxf>
      <font>
        <color rgb="FFEA4335"/>
      </font>
      <fill>
        <patternFill patternType="none"/>
      </fill>
    </dxf>
    <dxf>
      <font>
        <color rgb="FF4285F4"/>
      </font>
      <fill>
        <patternFill patternType="none"/>
      </fill>
    </dxf>
    <dxf>
      <font>
        <color rgb="FFEA4335"/>
      </font>
      <fill>
        <patternFill patternType="none"/>
      </fill>
    </dxf>
    <dxf>
      <font>
        <color rgb="FF4285F4"/>
      </font>
      <fill>
        <patternFill patternType="none"/>
      </fill>
    </dxf>
    <dxf>
      <font>
        <color rgb="FFEA4335"/>
      </font>
      <fill>
        <patternFill patternType="none"/>
      </fill>
    </dxf>
  </dxfs>
  <tableStyles count="0" defaultTableStyle="TableStyleMedium9" defaultPivotStyle="PivotStyleMedium7"/>
  <colors>
    <mruColors>
      <color rgb="FFFFFFEF"/>
      <color rgb="FFFFFFCC"/>
      <color rgb="FFE7E7FF"/>
      <color rgb="FFCC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5083"/>
  <sheetViews>
    <sheetView showGridLines="0" tabSelected="1" zoomScale="85" zoomScaleNormal="85" workbookViewId="0">
      <pane ySplit="9" topLeftCell="A10" activePane="bottomLeft" state="frozen"/>
      <selection pane="bottomLeft" activeCell="G11" sqref="G11"/>
    </sheetView>
  </sheetViews>
  <sheetFormatPr defaultColWidth="14.42578125" defaultRowHeight="15.75" customHeight="1"/>
  <cols>
    <col min="1" max="1" width="2.28515625" style="30" customWidth="1"/>
    <col min="2" max="3" width="15.85546875" style="30" customWidth="1"/>
    <col min="4" max="4" width="18.5703125" style="30" customWidth="1"/>
    <col min="5" max="11" width="15.85546875" style="30" customWidth="1"/>
    <col min="12" max="12" width="20.28515625" style="30" customWidth="1"/>
    <col min="13" max="13" width="15.85546875" style="30" customWidth="1"/>
    <col min="14" max="14" width="56.42578125" style="30" customWidth="1"/>
    <col min="15" max="15" width="44.7109375" style="30" customWidth="1"/>
    <col min="16" max="16" width="1.42578125" style="30" customWidth="1"/>
    <col min="17" max="16384" width="14.42578125" style="30"/>
  </cols>
  <sheetData>
    <row r="1" spans="1:16" ht="1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4"/>
      <c r="P1" s="13"/>
    </row>
    <row r="2" spans="1:16" ht="30.75" customHeight="1">
      <c r="A2" s="15"/>
      <c r="B2" s="15" t="s">
        <v>51</v>
      </c>
      <c r="C2" s="15"/>
      <c r="D2" s="15"/>
      <c r="E2" s="15"/>
      <c r="F2" s="15"/>
      <c r="G2" s="15"/>
      <c r="H2" s="15"/>
      <c r="J2" s="15"/>
      <c r="K2" s="15"/>
      <c r="M2" s="15"/>
      <c r="O2" s="15"/>
      <c r="P2" s="15"/>
    </row>
    <row r="3" spans="1:16" ht="15" customHeight="1">
      <c r="A3" s="13"/>
      <c r="B3" s="13"/>
      <c r="C3" s="13"/>
      <c r="D3" s="13"/>
      <c r="E3" s="13"/>
      <c r="F3" s="13"/>
      <c r="H3" s="14"/>
      <c r="I3" s="13"/>
    </row>
    <row r="4" spans="1:16" ht="26.25" customHeight="1">
      <c r="A4" s="16"/>
      <c r="B4" s="17" t="s">
        <v>48</v>
      </c>
      <c r="C4" s="74">
        <v>100000000</v>
      </c>
      <c r="D4" s="75"/>
      <c r="E4" s="14"/>
      <c r="F4" s="15" t="s">
        <v>52</v>
      </c>
      <c r="H4" s="20"/>
      <c r="I4" s="16"/>
    </row>
    <row r="5" spans="1:16" ht="26.25" customHeight="1">
      <c r="A5" s="16"/>
      <c r="B5" s="17" t="s">
        <v>49</v>
      </c>
      <c r="C5" s="74">
        <f>SUM(J10:J48)</f>
        <v>26550000</v>
      </c>
      <c r="D5" s="75"/>
      <c r="F5" s="17" t="s">
        <v>47</v>
      </c>
      <c r="G5" s="70">
        <f>1-G6</f>
        <v>0.73449999999999993</v>
      </c>
      <c r="H5" s="16"/>
    </row>
    <row r="6" spans="1:16" ht="26.25" customHeight="1">
      <c r="A6" s="16"/>
      <c r="B6" s="17" t="s">
        <v>1</v>
      </c>
      <c r="C6" s="74">
        <f>SUM(M10:M48)</f>
        <v>31475</v>
      </c>
      <c r="D6" s="75"/>
      <c r="F6" s="17" t="s">
        <v>50</v>
      </c>
      <c r="G6" s="70">
        <f>C5/C4</f>
        <v>0.26550000000000001</v>
      </c>
      <c r="N6" s="20"/>
      <c r="O6" s="16"/>
    </row>
    <row r="7" spans="1:16" ht="15" customHeight="1">
      <c r="A7" s="16"/>
      <c r="B7" s="22"/>
      <c r="C7" s="22"/>
      <c r="D7" s="22"/>
      <c r="E7" s="22"/>
      <c r="F7" s="22"/>
      <c r="G7" s="22"/>
      <c r="H7" s="22"/>
      <c r="I7" s="18"/>
      <c r="J7" s="18"/>
      <c r="K7" s="18"/>
      <c r="L7" s="18"/>
      <c r="M7" s="18"/>
      <c r="N7" s="18"/>
      <c r="O7" s="18"/>
      <c r="P7" s="22"/>
    </row>
    <row r="8" spans="1:16" ht="15" customHeight="1">
      <c r="A8" s="16"/>
      <c r="B8" s="80" t="s">
        <v>5</v>
      </c>
      <c r="C8" s="80" t="s">
        <v>25</v>
      </c>
      <c r="D8" s="80" t="s">
        <v>23</v>
      </c>
      <c r="E8" s="80" t="s">
        <v>26</v>
      </c>
      <c r="F8" s="80" t="s">
        <v>40</v>
      </c>
      <c r="G8" s="80" t="s">
        <v>42</v>
      </c>
      <c r="H8" s="76" t="s">
        <v>45</v>
      </c>
      <c r="I8" s="78" t="s">
        <v>44</v>
      </c>
      <c r="J8" s="80" t="s">
        <v>41</v>
      </c>
      <c r="K8" s="82" t="s">
        <v>17</v>
      </c>
      <c r="L8" s="80" t="s">
        <v>46</v>
      </c>
      <c r="M8" s="80" t="s">
        <v>16</v>
      </c>
      <c r="N8" s="80" t="s">
        <v>27</v>
      </c>
      <c r="O8" s="22"/>
    </row>
    <row r="9" spans="1:16" ht="39" customHeight="1">
      <c r="A9" s="16"/>
      <c r="B9" s="81"/>
      <c r="C9" s="81"/>
      <c r="D9" s="81"/>
      <c r="E9" s="81"/>
      <c r="F9" s="81"/>
      <c r="G9" s="81"/>
      <c r="H9" s="77"/>
      <c r="I9" s="79"/>
      <c r="J9" s="81"/>
      <c r="K9" s="83"/>
      <c r="L9" s="81"/>
      <c r="M9" s="81"/>
      <c r="N9" s="81"/>
    </row>
    <row r="10" spans="1:16" ht="26.25" customHeight="1">
      <c r="A10" s="16"/>
      <c r="B10" s="23" t="s">
        <v>38</v>
      </c>
      <c r="C10" s="24">
        <f>IFERROR(VLOOKUP(B10,'주식 매매일지'!$B$9:$W$999,3,FALSE),"")</f>
        <v>44298</v>
      </c>
      <c r="D10" s="36">
        <f>IF(SUMIF('주식 매매일지'!$B$11:$B$49,$B$10:$B$48,'주식 매매일지'!$G$11:$G$49)-SUMIF('주식 매매일지'!$B$11:$B$49,$B$10:$B$48,'주식 매매일지'!$L$11:$L$49)=0,"",SUMIF('주식 매매일지'!$B$11:$B$49,$B$10:$B$48,'주식 매매일지'!$G$11:$G$49)-SUMIF('주식 매매일지'!$B$11:$B$49,$B$10:$B$48,'주식 매매일지'!$L$11:$L$49))</f>
        <v>1000</v>
      </c>
      <c r="E10" s="37">
        <f>IFERROR((SUMIF('주식 매매일지'!$B$11:$B$49,$B$10:$B$48,'주식 매매일지'!$H$11:$H$49)-SUMIF('주식 매매일지'!$B$11:$B$49,$B$10:$B$48,'주식 매매일지'!$M$11:$M$49))/D10,"")</f>
        <v>25250</v>
      </c>
      <c r="F10" s="25">
        <f>IFERROR(E10*D10,"")</f>
        <v>25250000</v>
      </c>
      <c r="G10" s="69">
        <v>26550</v>
      </c>
      <c r="H10" s="27">
        <f t="shared" ref="H10:H48" si="0">IFERROR(G10/E10-1,"")</f>
        <v>5.1485148514851531E-2</v>
      </c>
      <c r="I10" s="26">
        <f t="shared" ref="I10:I48" si="1">IFERROR((G10-E10)*D10,"")</f>
        <v>1300000</v>
      </c>
      <c r="J10" s="32">
        <f t="shared" ref="J10:J48" si="2">IFERROR(G10*D10,"")</f>
        <v>26550000</v>
      </c>
      <c r="K10" s="35">
        <f>SUMIF('주식 매매일지'!$B$11:$B$49,$B$10:$B$48,'주식 매매일지'!$T$11:$T$49)</f>
        <v>0</v>
      </c>
      <c r="L10" s="27" t="str">
        <f>IFERROR(M10/SUMIF('주식 매매일지'!$B$11:$B$49,$B$10:$B$48,'주식 매매일지'!$M$11:$M$49),"")</f>
        <v/>
      </c>
      <c r="M10" s="26">
        <f>IFERROR(SUMIF('주식 매매일지'!$B$11:$B$49,$B$10:$B$48,'주식 매매일지'!$M$11:$M$49)-'주식 매매일지'!F11*SUMIF('주식 매매일지'!$B$11:$B$49,$B$10:$B$48,'주식 매매일지'!$L$11:$L$49)-K10,"")</f>
        <v>0</v>
      </c>
      <c r="N10" s="25"/>
    </row>
    <row r="11" spans="1:16" ht="26.25" customHeight="1">
      <c r="A11" s="16"/>
      <c r="B11" s="23" t="s">
        <v>55</v>
      </c>
      <c r="C11" s="24">
        <f>IFERROR(VLOOKUP(B11,'주식 매매일지'!$B$9:$W$49,3,FALSE),"")</f>
        <v>44307</v>
      </c>
      <c r="D11" s="36" t="str">
        <f>IF(SUMIF('주식 매매일지'!$B$11:$B$49,$B$10:$B$48,'주식 매매일지'!$G$11:$G$49)-SUMIF('주식 매매일지'!$B$11:$B$49,$B$10:$B$48,'주식 매매일지'!$L$11:$L$49)=0,"",SUMIF('주식 매매일지'!$B$11:$B$49,$B$10:$B$48,'주식 매매일지'!$G$11:$G$49)-SUMIF('주식 매매일지'!$B$11:$B$49,$B$10:$B$48,'주식 매매일지'!$L$11:$L$49))</f>
        <v/>
      </c>
      <c r="E11" s="37" t="str">
        <f>IFERROR((SUMIF('주식 매매일지'!$B$11:$B$49,$B$10:$B$48,'주식 매매일지'!$H$11:$H$49)-SUMIF('주식 매매일지'!$B$11:$B$49,$B$10:$B$48,'주식 매매일지'!$M$11:$M$49))/D11,"")</f>
        <v/>
      </c>
      <c r="F11" s="25" t="str">
        <f t="shared" ref="F11:F48" si="3">IFERROR(E11*D11,"")</f>
        <v/>
      </c>
      <c r="G11" s="69">
        <v>11500</v>
      </c>
      <c r="H11" s="27" t="str">
        <f t="shared" si="0"/>
        <v/>
      </c>
      <c r="I11" s="26" t="str">
        <f t="shared" si="1"/>
        <v/>
      </c>
      <c r="J11" s="32" t="str">
        <f t="shared" si="2"/>
        <v/>
      </c>
      <c r="K11" s="35">
        <f>SUMIF('주식 매매일지'!$B$11:$B$49,$B$10:$B$48,'주식 매매일지'!$T$11:$T$49)</f>
        <v>125</v>
      </c>
      <c r="L11" s="27">
        <f>IFERROR(M11/SUMIF('주식 매매일지'!$B$11:$B$49,$B$10:$B$48,'주식 매매일지'!$M$11:$M$49),"")</f>
        <v>0.57646520146520142</v>
      </c>
      <c r="M11" s="26">
        <f>IFERROR(SUMIF('주식 매매일지'!$B$11:$B$49,$B$10:$B$48,'주식 매매일지'!$M$11:$M$49)-'주식 매매일지'!F12*SUMIF('주식 매매일지'!$B$11:$B$49,$B$10:$B$48,'주식 매매일지'!$L$11:$L$49)-K11,"")</f>
        <v>31475</v>
      </c>
      <c r="N11" s="25"/>
    </row>
    <row r="12" spans="1:16" ht="26.25" customHeight="1">
      <c r="A12" s="16"/>
      <c r="B12" s="23"/>
      <c r="C12" s="24" t="str">
        <f>IFERROR(VLOOKUP(B12,'주식 매매일지'!$B$9:$W$49,3,FALSE),"")</f>
        <v/>
      </c>
      <c r="D12" s="36" t="str">
        <f>IF(SUMIF('주식 매매일지'!$B$11:$B$49,$B$10:$B$48,'주식 매매일지'!$G$11:$G$49)-SUMIF('주식 매매일지'!$B$11:$B$49,$B$10:$B$48,'주식 매매일지'!$L$11:$L$49)=0,"",SUMIF('주식 매매일지'!$B$11:$B$49,$B$10:$B$48,'주식 매매일지'!$G$11:$G$49)-SUMIF('주식 매매일지'!$B$11:$B$49,$B$10:$B$48,'주식 매매일지'!$L$11:$L$49))</f>
        <v/>
      </c>
      <c r="E12" s="37" t="str">
        <f>IFERROR((SUMIF('주식 매매일지'!$B$11:$B$49,$B$10:$B$48,'주식 매매일지'!$H$11:$H$49)-SUMIF('주식 매매일지'!$B$11:$B$49,$B$10:$B$48,'주식 매매일지'!$M$11:$M$49))/D12,"")</f>
        <v/>
      </c>
      <c r="F12" s="25" t="str">
        <f t="shared" si="3"/>
        <v/>
      </c>
      <c r="G12" s="69"/>
      <c r="H12" s="27" t="str">
        <f t="shared" si="0"/>
        <v/>
      </c>
      <c r="I12" s="26" t="str">
        <f t="shared" si="1"/>
        <v/>
      </c>
      <c r="J12" s="32" t="str">
        <f t="shared" si="2"/>
        <v/>
      </c>
      <c r="K12" s="35">
        <f>SUMIF('주식 매매일지'!$B$11:$B$49,$B$10:$B$48,'주식 매매일지'!$T$11:$T$49)</f>
        <v>0</v>
      </c>
      <c r="L12" s="27" t="str">
        <f>IFERROR(M12/SUMIF('주식 매매일지'!$B$11:$B$49,$B$10:$B$48,'주식 매매일지'!$M$11:$M$49),"")</f>
        <v/>
      </c>
      <c r="M12" s="26">
        <f>IFERROR(SUMIF('주식 매매일지'!$B$11:$B$49,$B$10:$B$48,'주식 매매일지'!$M$11:$M$49)-'주식 매매일지'!F13*SUMIF('주식 매매일지'!$B$11:$B$49,$B$10:$B$48,'주식 매매일지'!$L$11:$L$49)-K12,"")</f>
        <v>0</v>
      </c>
      <c r="N12" s="25"/>
    </row>
    <row r="13" spans="1:16" ht="26.25" customHeight="1">
      <c r="A13" s="16"/>
      <c r="B13" s="23"/>
      <c r="C13" s="24" t="str">
        <f>IFERROR(VLOOKUP(B13,'주식 매매일지'!$B$9:$W$49,3,FALSE),"")</f>
        <v/>
      </c>
      <c r="D13" s="36" t="str">
        <f>IF(SUMIF('주식 매매일지'!$B$11:$B$49,$B$10:$B$48,'주식 매매일지'!$G$11:$G$49)-SUMIF('주식 매매일지'!$B$11:$B$49,$B$10:$B$48,'주식 매매일지'!$L$11:$L$49)=0,"",SUMIF('주식 매매일지'!$B$11:$B$49,$B$10:$B$48,'주식 매매일지'!$G$11:$G$49)-SUMIF('주식 매매일지'!$B$11:$B$49,$B$10:$B$48,'주식 매매일지'!$L$11:$L$49))</f>
        <v/>
      </c>
      <c r="E13" s="37" t="str">
        <f>IFERROR((SUMIF('주식 매매일지'!$B$11:$B$49,$B$10:$B$48,'주식 매매일지'!$H$11:$H$49)-SUMIF('주식 매매일지'!$B$11:$B$49,$B$10:$B$48,'주식 매매일지'!$M$11:$M$49))/D13,"")</f>
        <v/>
      </c>
      <c r="F13" s="25" t="str">
        <f t="shared" si="3"/>
        <v/>
      </c>
      <c r="G13" s="69"/>
      <c r="H13" s="27" t="str">
        <f t="shared" si="0"/>
        <v/>
      </c>
      <c r="I13" s="26" t="str">
        <f t="shared" si="1"/>
        <v/>
      </c>
      <c r="J13" s="32" t="str">
        <f t="shared" si="2"/>
        <v/>
      </c>
      <c r="K13" s="35">
        <f>SUMIF('주식 매매일지'!$B$11:$B$49,$B$10:$B$48,'주식 매매일지'!$T$11:$T$49)</f>
        <v>0</v>
      </c>
      <c r="L13" s="27" t="str">
        <f>IFERROR(M13/SUMIF('주식 매매일지'!$B$11:$B$49,$B$10:$B$48,'주식 매매일지'!$M$11:$M$49),"")</f>
        <v/>
      </c>
      <c r="M13" s="26">
        <f>IFERROR(SUMIF('주식 매매일지'!$B$11:$B$49,$B$10:$B$48,'주식 매매일지'!$M$11:$M$49)-'주식 매매일지'!F14*SUMIF('주식 매매일지'!$B$11:$B$49,$B$10:$B$48,'주식 매매일지'!$L$11:$L$49)-K13,"")</f>
        <v>0</v>
      </c>
      <c r="N13" s="25" t="s">
        <v>53</v>
      </c>
    </row>
    <row r="14" spans="1:16" ht="26.25" customHeight="1">
      <c r="A14" s="16"/>
      <c r="B14" s="23"/>
      <c r="C14" s="24" t="str">
        <f>IFERROR(VLOOKUP(B14,'주식 매매일지'!$B$9:$W$49,3,FALSE),"")</f>
        <v/>
      </c>
      <c r="D14" s="36" t="str">
        <f>IF(SUMIF('주식 매매일지'!$B$11:$B$49,$B$10:$B$48,'주식 매매일지'!$G$11:$G$49)-SUMIF('주식 매매일지'!$B$11:$B$49,$B$10:$B$48,'주식 매매일지'!$L$11:$L$49)=0,"",SUMIF('주식 매매일지'!$B$11:$B$49,$B$10:$B$48,'주식 매매일지'!$G$11:$G$49)-SUMIF('주식 매매일지'!$B$11:$B$49,$B$10:$B$48,'주식 매매일지'!$L$11:$L$49))</f>
        <v/>
      </c>
      <c r="E14" s="37" t="str">
        <f>IFERROR((SUMIF('주식 매매일지'!$B$11:$B$49,$B$10:$B$48,'주식 매매일지'!$H$11:$H$49)-SUMIF('주식 매매일지'!$B$11:$B$49,$B$10:$B$48,'주식 매매일지'!$M$11:$M$49))/D14,"")</f>
        <v/>
      </c>
      <c r="F14" s="25" t="str">
        <f t="shared" si="3"/>
        <v/>
      </c>
      <c r="G14" s="69"/>
      <c r="H14" s="27" t="str">
        <f t="shared" si="0"/>
        <v/>
      </c>
      <c r="I14" s="26" t="str">
        <f t="shared" si="1"/>
        <v/>
      </c>
      <c r="J14" s="32" t="str">
        <f t="shared" si="2"/>
        <v/>
      </c>
      <c r="K14" s="35">
        <f>SUMIF('주식 매매일지'!$B$11:$B$49,$B$10:$B$48,'주식 매매일지'!$T$11:$T$49)</f>
        <v>0</v>
      </c>
      <c r="L14" s="27" t="str">
        <f>IFERROR(M14/SUMIF('주식 매매일지'!$B$11:$B$49,$B$10:$B$48,'주식 매매일지'!$M$11:$M$49),"")</f>
        <v/>
      </c>
      <c r="M14" s="26">
        <f>IFERROR(SUMIF('주식 매매일지'!$B$11:$B$49,$B$10:$B$48,'주식 매매일지'!$M$11:$M$49)-'주식 매매일지'!F15*SUMIF('주식 매매일지'!$B$11:$B$49,$B$10:$B$48,'주식 매매일지'!$L$11:$L$49)-K14,"")</f>
        <v>0</v>
      </c>
      <c r="N14" s="25"/>
    </row>
    <row r="15" spans="1:16" ht="26.25" customHeight="1">
      <c r="A15" s="16"/>
      <c r="B15" s="23"/>
      <c r="C15" s="24" t="str">
        <f>IFERROR(VLOOKUP(B15,'주식 매매일지'!$B$9:$W$49,3,FALSE),"")</f>
        <v/>
      </c>
      <c r="D15" s="36" t="str">
        <f>IF(SUMIF('주식 매매일지'!$B$11:$B$49,$B$10:$B$48,'주식 매매일지'!$G$11:$G$49)-SUMIF('주식 매매일지'!$B$11:$B$49,$B$10:$B$48,'주식 매매일지'!$L$11:$L$49)=0,"",SUMIF('주식 매매일지'!$B$11:$B$49,$B$10:$B$48,'주식 매매일지'!$G$11:$G$49)-SUMIF('주식 매매일지'!$B$11:$B$49,$B$10:$B$48,'주식 매매일지'!$L$11:$L$49))</f>
        <v/>
      </c>
      <c r="E15" s="37" t="str">
        <f>IFERROR((SUMIF('주식 매매일지'!$B$11:$B$49,$B$10:$B$48,'주식 매매일지'!$H$11:$H$49)-SUMIF('주식 매매일지'!$B$11:$B$49,$B$10:$B$48,'주식 매매일지'!$M$11:$M$49))/D15,"")</f>
        <v/>
      </c>
      <c r="F15" s="25" t="str">
        <f t="shared" si="3"/>
        <v/>
      </c>
      <c r="G15" s="69"/>
      <c r="H15" s="27" t="str">
        <f t="shared" si="0"/>
        <v/>
      </c>
      <c r="I15" s="26" t="str">
        <f t="shared" si="1"/>
        <v/>
      </c>
      <c r="J15" s="32" t="str">
        <f t="shared" si="2"/>
        <v/>
      </c>
      <c r="K15" s="35">
        <f>SUMIF('주식 매매일지'!$B$11:$B$49,$B$10:$B$48,'주식 매매일지'!$T$11:$T$49)</f>
        <v>0</v>
      </c>
      <c r="L15" s="27" t="str">
        <f>IFERROR(M15/SUMIF('주식 매매일지'!$B$11:$B$49,$B$10:$B$48,'주식 매매일지'!$M$11:$M$49),"")</f>
        <v/>
      </c>
      <c r="M15" s="26">
        <f>IFERROR(SUMIF('주식 매매일지'!$B$11:$B$49,$B$10:$B$48,'주식 매매일지'!$M$11:$M$49)-'주식 매매일지'!F16*SUMIF('주식 매매일지'!$B$11:$B$49,$B$10:$B$48,'주식 매매일지'!$L$11:$L$49)-K15,"")</f>
        <v>0</v>
      </c>
      <c r="N15" s="25"/>
    </row>
    <row r="16" spans="1:16" ht="26.25" customHeight="1">
      <c r="A16" s="16"/>
      <c r="B16" s="23"/>
      <c r="C16" s="24" t="str">
        <f>IFERROR(VLOOKUP(B16,'주식 매매일지'!$B$9:$W$49,3,FALSE),"")</f>
        <v/>
      </c>
      <c r="D16" s="36" t="str">
        <f>IF(SUMIF('주식 매매일지'!$B$11:$B$49,$B$10:$B$48,'주식 매매일지'!$G$11:$G$49)-SUMIF('주식 매매일지'!$B$11:$B$49,$B$10:$B$48,'주식 매매일지'!$L$11:$L$49)=0,"",SUMIF('주식 매매일지'!$B$11:$B$49,$B$10:$B$48,'주식 매매일지'!$G$11:$G$49)-SUMIF('주식 매매일지'!$B$11:$B$49,$B$10:$B$48,'주식 매매일지'!$L$11:$L$49))</f>
        <v/>
      </c>
      <c r="E16" s="37" t="str">
        <f>IFERROR((SUMIF('주식 매매일지'!$B$11:$B$49,$B$10:$B$48,'주식 매매일지'!$H$11:$H$49)-SUMIF('주식 매매일지'!$B$11:$B$49,$B$10:$B$48,'주식 매매일지'!$M$11:$M$49))/D16,"")</f>
        <v/>
      </c>
      <c r="F16" s="25" t="str">
        <f t="shared" si="3"/>
        <v/>
      </c>
      <c r="G16" s="69"/>
      <c r="H16" s="27" t="str">
        <f t="shared" si="0"/>
        <v/>
      </c>
      <c r="I16" s="26" t="str">
        <f t="shared" si="1"/>
        <v/>
      </c>
      <c r="J16" s="32" t="str">
        <f t="shared" si="2"/>
        <v/>
      </c>
      <c r="K16" s="35">
        <f>SUMIF('주식 매매일지'!$B$11:$B$49,$B$10:$B$48,'주식 매매일지'!$T$11:$T$49)</f>
        <v>0</v>
      </c>
      <c r="L16" s="27" t="str">
        <f>IFERROR(M16/SUMIF('주식 매매일지'!$B$11:$B$49,$B$10:$B$48,'주식 매매일지'!$M$11:$M$49),"")</f>
        <v/>
      </c>
      <c r="M16" s="26">
        <f>IFERROR(SUMIF('주식 매매일지'!$B$11:$B$49,$B$10:$B$48,'주식 매매일지'!$M$11:$M$49)-'주식 매매일지'!F17*SUMIF('주식 매매일지'!$B$11:$B$49,$B$10:$B$48,'주식 매매일지'!$L$11:$L$49)-K16,"")</f>
        <v>0</v>
      </c>
      <c r="N16" s="25"/>
    </row>
    <row r="17" spans="1:14" ht="26.25" customHeight="1">
      <c r="A17" s="16"/>
      <c r="B17" s="23"/>
      <c r="C17" s="24" t="str">
        <f>IFERROR(VLOOKUP(B17,'주식 매매일지'!$B$9:$W$49,3,FALSE),"")</f>
        <v/>
      </c>
      <c r="D17" s="36" t="str">
        <f>IF(SUMIF('주식 매매일지'!$B$11:$B$49,$B$10:$B$48,'주식 매매일지'!$G$11:$G$49)-SUMIF('주식 매매일지'!$B$11:$B$49,$B$10:$B$48,'주식 매매일지'!$L$11:$L$49)=0,"",SUMIF('주식 매매일지'!$B$11:$B$49,$B$10:$B$48,'주식 매매일지'!$G$11:$G$49)-SUMIF('주식 매매일지'!$B$11:$B$49,$B$10:$B$48,'주식 매매일지'!$L$11:$L$49))</f>
        <v/>
      </c>
      <c r="E17" s="37" t="str">
        <f>IFERROR((SUMIF('주식 매매일지'!$B$11:$B$49,$B$10:$B$48,'주식 매매일지'!$H$11:$H$49)-SUMIF('주식 매매일지'!$B$11:$B$49,$B$10:$B$48,'주식 매매일지'!$M$11:$M$49))/D17,"")</f>
        <v/>
      </c>
      <c r="F17" s="25" t="str">
        <f t="shared" si="3"/>
        <v/>
      </c>
      <c r="G17" s="69"/>
      <c r="H17" s="27" t="str">
        <f t="shared" si="0"/>
        <v/>
      </c>
      <c r="I17" s="26" t="str">
        <f t="shared" si="1"/>
        <v/>
      </c>
      <c r="J17" s="32" t="str">
        <f t="shared" si="2"/>
        <v/>
      </c>
      <c r="K17" s="35">
        <f>SUMIF('주식 매매일지'!$B$11:$B$49,$B$10:$B$48,'주식 매매일지'!$T$11:$T$49)</f>
        <v>0</v>
      </c>
      <c r="L17" s="27" t="str">
        <f>IFERROR(M17/SUMIF('주식 매매일지'!$B$11:$B$49,$B$10:$B$48,'주식 매매일지'!$M$11:$M$49),"")</f>
        <v/>
      </c>
      <c r="M17" s="26">
        <f>IFERROR(SUMIF('주식 매매일지'!$B$11:$B$49,$B$10:$B$48,'주식 매매일지'!$M$11:$M$49)-'주식 매매일지'!F18*SUMIF('주식 매매일지'!$B$11:$B$49,$B$10:$B$48,'주식 매매일지'!$L$11:$L$49)-K17,"")</f>
        <v>0</v>
      </c>
      <c r="N17" s="25"/>
    </row>
    <row r="18" spans="1:14" ht="26.25" customHeight="1">
      <c r="A18" s="16"/>
      <c r="B18" s="23"/>
      <c r="C18" s="24" t="str">
        <f>IFERROR(VLOOKUP(B18,'주식 매매일지'!$B$9:$W$49,3,FALSE),"")</f>
        <v/>
      </c>
      <c r="D18" s="36" t="str">
        <f>IF(SUMIF('주식 매매일지'!$B$11:$B$49,$B$10:$B$48,'주식 매매일지'!$G$11:$G$49)-SUMIF('주식 매매일지'!$B$11:$B$49,$B$10:$B$48,'주식 매매일지'!$L$11:$L$49)=0,"",SUMIF('주식 매매일지'!$B$11:$B$49,$B$10:$B$48,'주식 매매일지'!$G$11:$G$49)-SUMIF('주식 매매일지'!$B$11:$B$49,$B$10:$B$48,'주식 매매일지'!$L$11:$L$49))</f>
        <v/>
      </c>
      <c r="E18" s="37" t="str">
        <f>IFERROR((SUMIF('주식 매매일지'!$B$11:$B$49,$B$10:$B$48,'주식 매매일지'!$H$11:$H$49)-SUMIF('주식 매매일지'!$B$11:$B$49,$B$10:$B$48,'주식 매매일지'!$M$11:$M$49))/D18,"")</f>
        <v/>
      </c>
      <c r="F18" s="25" t="str">
        <f t="shared" si="3"/>
        <v/>
      </c>
      <c r="G18" s="69"/>
      <c r="H18" s="27" t="str">
        <f t="shared" si="0"/>
        <v/>
      </c>
      <c r="I18" s="26" t="str">
        <f t="shared" si="1"/>
        <v/>
      </c>
      <c r="J18" s="32" t="str">
        <f t="shared" si="2"/>
        <v/>
      </c>
      <c r="K18" s="35">
        <f>SUMIF('주식 매매일지'!$B$11:$B$49,$B$10:$B$48,'주식 매매일지'!$T$11:$T$49)</f>
        <v>0</v>
      </c>
      <c r="L18" s="27" t="str">
        <f>IFERROR(M18/SUMIF('주식 매매일지'!$B$11:$B$49,$B$10:$B$48,'주식 매매일지'!$M$11:$M$49),"")</f>
        <v/>
      </c>
      <c r="M18" s="26">
        <f>IFERROR(SUMIF('주식 매매일지'!$B$11:$B$49,$B$10:$B$48,'주식 매매일지'!$M$11:$M$49)-'주식 매매일지'!F19*SUMIF('주식 매매일지'!$B$11:$B$49,$B$10:$B$48,'주식 매매일지'!$L$11:$L$49)-K18,"")</f>
        <v>0</v>
      </c>
      <c r="N18" s="25"/>
    </row>
    <row r="19" spans="1:14" ht="26.25" customHeight="1">
      <c r="A19" s="16"/>
      <c r="B19" s="23"/>
      <c r="C19" s="24" t="str">
        <f>IFERROR(VLOOKUP(B19,'주식 매매일지'!$B$9:$W$49,3,FALSE),"")</f>
        <v/>
      </c>
      <c r="D19" s="36" t="str">
        <f>IF(SUMIF('주식 매매일지'!$B$11:$B$49,$B$10:$B$48,'주식 매매일지'!$G$11:$G$49)-SUMIF('주식 매매일지'!$B$11:$B$49,$B$10:$B$48,'주식 매매일지'!$L$11:$L$49)=0,"",SUMIF('주식 매매일지'!$B$11:$B$49,$B$10:$B$48,'주식 매매일지'!$G$11:$G$49)-SUMIF('주식 매매일지'!$B$11:$B$49,$B$10:$B$48,'주식 매매일지'!$L$11:$L$49))</f>
        <v/>
      </c>
      <c r="E19" s="37" t="str">
        <f>IFERROR((SUMIF('주식 매매일지'!$B$11:$B$49,$B$10:$B$48,'주식 매매일지'!$H$11:$H$49)-SUMIF('주식 매매일지'!$B$11:$B$49,$B$10:$B$48,'주식 매매일지'!$M$11:$M$49))/D19,"")</f>
        <v/>
      </c>
      <c r="F19" s="25" t="str">
        <f t="shared" si="3"/>
        <v/>
      </c>
      <c r="G19" s="69"/>
      <c r="H19" s="27" t="str">
        <f t="shared" si="0"/>
        <v/>
      </c>
      <c r="I19" s="26" t="str">
        <f t="shared" si="1"/>
        <v/>
      </c>
      <c r="J19" s="32" t="str">
        <f t="shared" si="2"/>
        <v/>
      </c>
      <c r="K19" s="35">
        <f>SUMIF('주식 매매일지'!$B$11:$B$49,$B$10:$B$48,'주식 매매일지'!$T$11:$T$49)</f>
        <v>0</v>
      </c>
      <c r="L19" s="27" t="str">
        <f>IFERROR(M19/SUMIF('주식 매매일지'!$B$11:$B$49,$B$10:$B$48,'주식 매매일지'!$M$11:$M$49),"")</f>
        <v/>
      </c>
      <c r="M19" s="26">
        <f>IFERROR(SUMIF('주식 매매일지'!$B$11:$B$49,$B$10:$B$48,'주식 매매일지'!$M$11:$M$49)-'주식 매매일지'!F20*SUMIF('주식 매매일지'!$B$11:$B$49,$B$10:$B$48,'주식 매매일지'!$L$11:$L$49)-K19,"")</f>
        <v>0</v>
      </c>
      <c r="N19" s="25"/>
    </row>
    <row r="20" spans="1:14" ht="26.25" customHeight="1">
      <c r="A20" s="16"/>
      <c r="B20" s="23"/>
      <c r="C20" s="24" t="str">
        <f>IFERROR(VLOOKUP(B20,'주식 매매일지'!$B$9:$W$49,3,FALSE),"")</f>
        <v/>
      </c>
      <c r="D20" s="36" t="str">
        <f>IF(SUMIF('주식 매매일지'!$B$11:$B$49,$B$10:$B$48,'주식 매매일지'!$G$11:$G$49)-SUMIF('주식 매매일지'!$B$11:$B$49,$B$10:$B$48,'주식 매매일지'!$L$11:$L$49)=0,"",SUMIF('주식 매매일지'!$B$11:$B$49,$B$10:$B$48,'주식 매매일지'!$G$11:$G$49)-SUMIF('주식 매매일지'!$B$11:$B$49,$B$10:$B$48,'주식 매매일지'!$L$11:$L$49))</f>
        <v/>
      </c>
      <c r="E20" s="37" t="str">
        <f>IFERROR((SUMIF('주식 매매일지'!$B$11:$B$49,$B$10:$B$48,'주식 매매일지'!$H$11:$H$49)-SUMIF('주식 매매일지'!$B$11:$B$49,$B$10:$B$48,'주식 매매일지'!$M$11:$M$49))/D20,"")</f>
        <v/>
      </c>
      <c r="F20" s="25" t="str">
        <f t="shared" si="3"/>
        <v/>
      </c>
      <c r="G20" s="69"/>
      <c r="H20" s="27" t="str">
        <f t="shared" si="0"/>
        <v/>
      </c>
      <c r="I20" s="26" t="str">
        <f t="shared" si="1"/>
        <v/>
      </c>
      <c r="J20" s="32" t="str">
        <f t="shared" si="2"/>
        <v/>
      </c>
      <c r="K20" s="35">
        <f>SUMIF('주식 매매일지'!$B$11:$B$49,$B$10:$B$48,'주식 매매일지'!$T$11:$T$49)</f>
        <v>0</v>
      </c>
      <c r="L20" s="27" t="str">
        <f>IFERROR(M20/SUMIF('주식 매매일지'!$B$11:$B$49,$B$10:$B$48,'주식 매매일지'!$M$11:$M$49),"")</f>
        <v/>
      </c>
      <c r="M20" s="26">
        <f>IFERROR(SUMIF('주식 매매일지'!$B$11:$B$49,$B$10:$B$48,'주식 매매일지'!$M$11:$M$49)-'주식 매매일지'!F21*SUMIF('주식 매매일지'!$B$11:$B$49,$B$10:$B$48,'주식 매매일지'!$L$11:$L$49)-K20,"")</f>
        <v>0</v>
      </c>
      <c r="N20" s="25"/>
    </row>
    <row r="21" spans="1:14" ht="26.25" customHeight="1">
      <c r="A21" s="16"/>
      <c r="B21" s="23"/>
      <c r="C21" s="24" t="str">
        <f>IFERROR(VLOOKUP(B21,'주식 매매일지'!$B$9:$W$49,3,FALSE),"")</f>
        <v/>
      </c>
      <c r="D21" s="36" t="str">
        <f>IF(SUMIF('주식 매매일지'!$B$11:$B$49,$B$10:$B$48,'주식 매매일지'!$G$11:$G$49)-SUMIF('주식 매매일지'!$B$11:$B$49,$B$10:$B$48,'주식 매매일지'!$L$11:$L$49)=0,"",SUMIF('주식 매매일지'!$B$11:$B$49,$B$10:$B$48,'주식 매매일지'!$G$11:$G$49)-SUMIF('주식 매매일지'!$B$11:$B$49,$B$10:$B$48,'주식 매매일지'!$L$11:$L$49))</f>
        <v/>
      </c>
      <c r="E21" s="37" t="str">
        <f>IFERROR((SUMIF('주식 매매일지'!$B$11:$B$49,$B$10:$B$48,'주식 매매일지'!$H$11:$H$49)-SUMIF('주식 매매일지'!$B$11:$B$49,$B$10:$B$48,'주식 매매일지'!$M$11:$M$49))/D21,"")</f>
        <v/>
      </c>
      <c r="F21" s="25" t="str">
        <f t="shared" si="3"/>
        <v/>
      </c>
      <c r="G21" s="69"/>
      <c r="H21" s="27" t="str">
        <f t="shared" si="0"/>
        <v/>
      </c>
      <c r="I21" s="26" t="str">
        <f t="shared" si="1"/>
        <v/>
      </c>
      <c r="J21" s="32" t="str">
        <f t="shared" si="2"/>
        <v/>
      </c>
      <c r="K21" s="35">
        <f>SUMIF('주식 매매일지'!$B$11:$B$49,$B$10:$B$48,'주식 매매일지'!$T$11:$T$49)</f>
        <v>0</v>
      </c>
      <c r="L21" s="27" t="str">
        <f>IFERROR(M21/SUMIF('주식 매매일지'!$B$11:$B$49,$B$10:$B$48,'주식 매매일지'!$M$11:$M$49),"")</f>
        <v/>
      </c>
      <c r="M21" s="26">
        <f>IFERROR(SUMIF('주식 매매일지'!$B$11:$B$49,$B$10:$B$48,'주식 매매일지'!$M$11:$M$49)-'주식 매매일지'!F22*SUMIF('주식 매매일지'!$B$11:$B$49,$B$10:$B$48,'주식 매매일지'!$L$11:$L$49)-K21,"")</f>
        <v>0</v>
      </c>
      <c r="N21" s="25"/>
    </row>
    <row r="22" spans="1:14" ht="26.25" customHeight="1">
      <c r="A22" s="16"/>
      <c r="B22" s="23"/>
      <c r="C22" s="24" t="str">
        <f>IFERROR(VLOOKUP(B22,'주식 매매일지'!$B$9:$W$49,3,FALSE),"")</f>
        <v/>
      </c>
      <c r="D22" s="36" t="str">
        <f>IF(SUMIF('주식 매매일지'!$B$11:$B$49,$B$10:$B$48,'주식 매매일지'!$G$11:$G$49)-SUMIF('주식 매매일지'!$B$11:$B$49,$B$10:$B$48,'주식 매매일지'!$L$11:$L$49)=0,"",SUMIF('주식 매매일지'!$B$11:$B$49,$B$10:$B$48,'주식 매매일지'!$G$11:$G$49)-SUMIF('주식 매매일지'!$B$11:$B$49,$B$10:$B$48,'주식 매매일지'!$L$11:$L$49))</f>
        <v/>
      </c>
      <c r="E22" s="37" t="str">
        <f>IFERROR((SUMIF('주식 매매일지'!$B$11:$B$49,$B$10:$B$48,'주식 매매일지'!$H$11:$H$49)-SUMIF('주식 매매일지'!$B$11:$B$49,$B$10:$B$48,'주식 매매일지'!$M$11:$M$49))/D22,"")</f>
        <v/>
      </c>
      <c r="F22" s="25" t="str">
        <f t="shared" si="3"/>
        <v/>
      </c>
      <c r="G22" s="69"/>
      <c r="H22" s="27" t="str">
        <f t="shared" si="0"/>
        <v/>
      </c>
      <c r="I22" s="26" t="str">
        <f t="shared" si="1"/>
        <v/>
      </c>
      <c r="J22" s="32" t="str">
        <f t="shared" si="2"/>
        <v/>
      </c>
      <c r="K22" s="35">
        <f>SUMIF('주식 매매일지'!$B$11:$B$49,$B$10:$B$48,'주식 매매일지'!$T$11:$T$49)</f>
        <v>0</v>
      </c>
      <c r="L22" s="27" t="str">
        <f>IFERROR(M22/SUMIF('주식 매매일지'!$B$11:$B$49,$B$10:$B$48,'주식 매매일지'!$M$11:$M$49),"")</f>
        <v/>
      </c>
      <c r="M22" s="26">
        <f>IFERROR(SUMIF('주식 매매일지'!$B$11:$B$49,$B$10:$B$48,'주식 매매일지'!$M$11:$M$49)-'주식 매매일지'!F23*SUMIF('주식 매매일지'!$B$11:$B$49,$B$10:$B$48,'주식 매매일지'!$L$11:$L$49)-K22,"")</f>
        <v>0</v>
      </c>
      <c r="N22" s="25"/>
    </row>
    <row r="23" spans="1:14" ht="26.25" customHeight="1">
      <c r="A23" s="16"/>
      <c r="B23" s="23"/>
      <c r="C23" s="24" t="str">
        <f>IFERROR(VLOOKUP(B23,'주식 매매일지'!$B$9:$W$49,3,FALSE),"")</f>
        <v/>
      </c>
      <c r="D23" s="36" t="str">
        <f>IF(SUMIF('주식 매매일지'!$B$11:$B$49,$B$10:$B$48,'주식 매매일지'!$G$11:$G$49)-SUMIF('주식 매매일지'!$B$11:$B$49,$B$10:$B$48,'주식 매매일지'!$L$11:$L$49)=0,"",SUMIF('주식 매매일지'!$B$11:$B$49,$B$10:$B$48,'주식 매매일지'!$G$11:$G$49)-SUMIF('주식 매매일지'!$B$11:$B$49,$B$10:$B$48,'주식 매매일지'!$L$11:$L$49))</f>
        <v/>
      </c>
      <c r="E23" s="37" t="str">
        <f>IFERROR((SUMIF('주식 매매일지'!$B$11:$B$49,$B$10:$B$48,'주식 매매일지'!$H$11:$H$49)-SUMIF('주식 매매일지'!$B$11:$B$49,$B$10:$B$48,'주식 매매일지'!$M$11:$M$49))/D23,"")</f>
        <v/>
      </c>
      <c r="F23" s="25" t="str">
        <f t="shared" si="3"/>
        <v/>
      </c>
      <c r="G23" s="69"/>
      <c r="H23" s="27" t="str">
        <f t="shared" si="0"/>
        <v/>
      </c>
      <c r="I23" s="26" t="str">
        <f t="shared" si="1"/>
        <v/>
      </c>
      <c r="J23" s="32" t="str">
        <f t="shared" si="2"/>
        <v/>
      </c>
      <c r="K23" s="35">
        <f>SUMIF('주식 매매일지'!$B$11:$B$49,$B$10:$B$48,'주식 매매일지'!$T$11:$T$49)</f>
        <v>0</v>
      </c>
      <c r="L23" s="27" t="str">
        <f>IFERROR(M23/SUMIF('주식 매매일지'!$B$11:$B$49,$B$10:$B$48,'주식 매매일지'!$M$11:$M$49),"")</f>
        <v/>
      </c>
      <c r="M23" s="26">
        <f>IFERROR(SUMIF('주식 매매일지'!$B$11:$B$49,$B$10:$B$48,'주식 매매일지'!$M$11:$M$49)-'주식 매매일지'!F24*SUMIF('주식 매매일지'!$B$11:$B$49,$B$10:$B$48,'주식 매매일지'!$L$11:$L$49)-K23,"")</f>
        <v>0</v>
      </c>
      <c r="N23" s="25"/>
    </row>
    <row r="24" spans="1:14" ht="26.25" customHeight="1">
      <c r="A24" s="16"/>
      <c r="B24" s="23"/>
      <c r="C24" s="24" t="str">
        <f>IFERROR(VLOOKUP(B24,'주식 매매일지'!$B$9:$W$49,3,FALSE),"")</f>
        <v/>
      </c>
      <c r="D24" s="36" t="str">
        <f>IF(SUMIF('주식 매매일지'!$B$11:$B$49,$B$10:$B$48,'주식 매매일지'!$G$11:$G$49)-SUMIF('주식 매매일지'!$B$11:$B$49,$B$10:$B$48,'주식 매매일지'!$L$11:$L$49)=0,"",SUMIF('주식 매매일지'!$B$11:$B$49,$B$10:$B$48,'주식 매매일지'!$G$11:$G$49)-SUMIF('주식 매매일지'!$B$11:$B$49,$B$10:$B$48,'주식 매매일지'!$L$11:$L$49))</f>
        <v/>
      </c>
      <c r="E24" s="37" t="str">
        <f>IFERROR((SUMIF('주식 매매일지'!$B$11:$B$49,$B$10:$B$48,'주식 매매일지'!$H$11:$H$49)-SUMIF('주식 매매일지'!$B$11:$B$49,$B$10:$B$48,'주식 매매일지'!$M$11:$M$49))/D24,"")</f>
        <v/>
      </c>
      <c r="F24" s="25" t="str">
        <f t="shared" si="3"/>
        <v/>
      </c>
      <c r="G24" s="69"/>
      <c r="H24" s="27" t="str">
        <f t="shared" si="0"/>
        <v/>
      </c>
      <c r="I24" s="26" t="str">
        <f t="shared" si="1"/>
        <v/>
      </c>
      <c r="J24" s="32" t="str">
        <f t="shared" si="2"/>
        <v/>
      </c>
      <c r="K24" s="35">
        <f>SUMIF('주식 매매일지'!$B$11:$B$49,$B$10:$B$48,'주식 매매일지'!$T$11:$T$49)</f>
        <v>0</v>
      </c>
      <c r="L24" s="27" t="str">
        <f>IFERROR(M24/SUMIF('주식 매매일지'!$B$11:$B$49,$B$10:$B$48,'주식 매매일지'!$M$11:$M$49),"")</f>
        <v/>
      </c>
      <c r="M24" s="26">
        <f>IFERROR(SUMIF('주식 매매일지'!$B$11:$B$49,$B$10:$B$48,'주식 매매일지'!$M$11:$M$49)-'주식 매매일지'!F25*SUMIF('주식 매매일지'!$B$11:$B$49,$B$10:$B$48,'주식 매매일지'!$L$11:$L$49)-K24,"")</f>
        <v>0</v>
      </c>
      <c r="N24" s="25"/>
    </row>
    <row r="25" spans="1:14" ht="26.25" customHeight="1">
      <c r="A25" s="16"/>
      <c r="B25" s="23"/>
      <c r="C25" s="24" t="str">
        <f>IFERROR(VLOOKUP(B25,'주식 매매일지'!$B$9:$W$49,3,FALSE),"")</f>
        <v/>
      </c>
      <c r="D25" s="36" t="str">
        <f>IF(SUMIF('주식 매매일지'!$B$11:$B$49,$B$10:$B$48,'주식 매매일지'!$G$11:$G$49)-SUMIF('주식 매매일지'!$B$11:$B$49,$B$10:$B$48,'주식 매매일지'!$L$11:$L$49)=0,"",SUMIF('주식 매매일지'!$B$11:$B$49,$B$10:$B$48,'주식 매매일지'!$G$11:$G$49)-SUMIF('주식 매매일지'!$B$11:$B$49,$B$10:$B$48,'주식 매매일지'!$L$11:$L$49))</f>
        <v/>
      </c>
      <c r="E25" s="37" t="str">
        <f>IFERROR((SUMIF('주식 매매일지'!$B$11:$B$49,$B$10:$B$48,'주식 매매일지'!$H$11:$H$49)-SUMIF('주식 매매일지'!$B$11:$B$49,$B$10:$B$48,'주식 매매일지'!$M$11:$M$49))/D25,"")</f>
        <v/>
      </c>
      <c r="F25" s="25" t="str">
        <f t="shared" si="3"/>
        <v/>
      </c>
      <c r="G25" s="69"/>
      <c r="H25" s="27" t="str">
        <f t="shared" si="0"/>
        <v/>
      </c>
      <c r="I25" s="26" t="str">
        <f t="shared" si="1"/>
        <v/>
      </c>
      <c r="J25" s="32" t="str">
        <f t="shared" si="2"/>
        <v/>
      </c>
      <c r="K25" s="35">
        <f>SUMIF('주식 매매일지'!$B$11:$B$49,$B$10:$B$48,'주식 매매일지'!$T$11:$T$49)</f>
        <v>0</v>
      </c>
      <c r="L25" s="27" t="str">
        <f>IFERROR(M25/SUMIF('주식 매매일지'!$B$11:$B$49,$B$10:$B$48,'주식 매매일지'!$M$11:$M$49),"")</f>
        <v/>
      </c>
      <c r="M25" s="26">
        <f>IFERROR(SUMIF('주식 매매일지'!$B$11:$B$49,$B$10:$B$48,'주식 매매일지'!$M$11:$M$49)-'주식 매매일지'!F26*SUMIF('주식 매매일지'!$B$11:$B$49,$B$10:$B$48,'주식 매매일지'!$L$11:$L$49)-K25,"")</f>
        <v>0</v>
      </c>
      <c r="N25" s="25"/>
    </row>
    <row r="26" spans="1:14" ht="26.25" customHeight="1">
      <c r="A26" s="16"/>
      <c r="B26" s="23"/>
      <c r="C26" s="24" t="str">
        <f>IFERROR(VLOOKUP(B26,'주식 매매일지'!$B$9:$W$49,3,FALSE),"")</f>
        <v/>
      </c>
      <c r="D26" s="36" t="str">
        <f>IF(SUMIF('주식 매매일지'!$B$11:$B$49,$B$10:$B$48,'주식 매매일지'!$G$11:$G$49)-SUMIF('주식 매매일지'!$B$11:$B$49,$B$10:$B$48,'주식 매매일지'!$L$11:$L$49)=0,"",SUMIF('주식 매매일지'!$B$11:$B$49,$B$10:$B$48,'주식 매매일지'!$G$11:$G$49)-SUMIF('주식 매매일지'!$B$11:$B$49,$B$10:$B$48,'주식 매매일지'!$L$11:$L$49))</f>
        <v/>
      </c>
      <c r="E26" s="37" t="str">
        <f>IFERROR((SUMIF('주식 매매일지'!$B$11:$B$49,$B$10:$B$48,'주식 매매일지'!$H$11:$H$49)-SUMIF('주식 매매일지'!$B$11:$B$49,$B$10:$B$48,'주식 매매일지'!$M$11:$M$49))/D26,"")</f>
        <v/>
      </c>
      <c r="F26" s="25" t="str">
        <f t="shared" si="3"/>
        <v/>
      </c>
      <c r="G26" s="69"/>
      <c r="H26" s="27" t="str">
        <f t="shared" si="0"/>
        <v/>
      </c>
      <c r="I26" s="26" t="str">
        <f t="shared" si="1"/>
        <v/>
      </c>
      <c r="J26" s="32" t="str">
        <f t="shared" si="2"/>
        <v/>
      </c>
      <c r="K26" s="35">
        <f>SUMIF('주식 매매일지'!$B$11:$B$49,$B$10:$B$48,'주식 매매일지'!$T$11:$T$49)</f>
        <v>0</v>
      </c>
      <c r="L26" s="27" t="str">
        <f>IFERROR(M26/SUMIF('주식 매매일지'!$B$11:$B$49,$B$10:$B$48,'주식 매매일지'!$M$11:$M$49),"")</f>
        <v/>
      </c>
      <c r="M26" s="26">
        <f>IFERROR(SUMIF('주식 매매일지'!$B$11:$B$49,$B$10:$B$48,'주식 매매일지'!$M$11:$M$49)-'주식 매매일지'!F27*SUMIF('주식 매매일지'!$B$11:$B$49,$B$10:$B$48,'주식 매매일지'!$L$11:$L$49)-K26,"")</f>
        <v>0</v>
      </c>
      <c r="N26" s="25"/>
    </row>
    <row r="27" spans="1:14" ht="26.25" customHeight="1">
      <c r="A27" s="16"/>
      <c r="B27" s="23"/>
      <c r="C27" s="24" t="str">
        <f>IFERROR(VLOOKUP(B27,'주식 매매일지'!$B$9:$W$49,3,FALSE),"")</f>
        <v/>
      </c>
      <c r="D27" s="36" t="str">
        <f>IF(SUMIF('주식 매매일지'!$B$11:$B$49,$B$10:$B$48,'주식 매매일지'!$G$11:$G$49)-SUMIF('주식 매매일지'!$B$11:$B$49,$B$10:$B$48,'주식 매매일지'!$L$11:$L$49)=0,"",SUMIF('주식 매매일지'!$B$11:$B$49,$B$10:$B$48,'주식 매매일지'!$G$11:$G$49)-SUMIF('주식 매매일지'!$B$11:$B$49,$B$10:$B$48,'주식 매매일지'!$L$11:$L$49))</f>
        <v/>
      </c>
      <c r="E27" s="37" t="str">
        <f>IFERROR((SUMIF('주식 매매일지'!$B$11:$B$49,$B$10:$B$48,'주식 매매일지'!$H$11:$H$49)-SUMIF('주식 매매일지'!$B$11:$B$49,$B$10:$B$48,'주식 매매일지'!$M$11:$M$49))/D27,"")</f>
        <v/>
      </c>
      <c r="F27" s="25" t="str">
        <f t="shared" si="3"/>
        <v/>
      </c>
      <c r="G27" s="69"/>
      <c r="H27" s="27" t="str">
        <f t="shared" si="0"/>
        <v/>
      </c>
      <c r="I27" s="26" t="str">
        <f t="shared" si="1"/>
        <v/>
      </c>
      <c r="J27" s="32" t="str">
        <f t="shared" si="2"/>
        <v/>
      </c>
      <c r="K27" s="35">
        <f>SUMIF('주식 매매일지'!$B$11:$B$49,$B$10:$B$48,'주식 매매일지'!$T$11:$T$49)</f>
        <v>0</v>
      </c>
      <c r="L27" s="27" t="str">
        <f>IFERROR(M27/SUMIF('주식 매매일지'!$B$11:$B$49,$B$10:$B$48,'주식 매매일지'!$M$11:$M$49),"")</f>
        <v/>
      </c>
      <c r="M27" s="26">
        <f>IFERROR(SUMIF('주식 매매일지'!$B$11:$B$49,$B$10:$B$48,'주식 매매일지'!$M$11:$M$49)-'주식 매매일지'!F28*SUMIF('주식 매매일지'!$B$11:$B$49,$B$10:$B$48,'주식 매매일지'!$L$11:$L$49)-K27,"")</f>
        <v>0</v>
      </c>
      <c r="N27" s="25"/>
    </row>
    <row r="28" spans="1:14" ht="26.25" customHeight="1">
      <c r="A28" s="16"/>
      <c r="B28" s="23"/>
      <c r="C28" s="24" t="str">
        <f>IFERROR(VLOOKUP(B28,'주식 매매일지'!$B$9:$W$49,3,FALSE),"")</f>
        <v/>
      </c>
      <c r="D28" s="36" t="str">
        <f>IF(SUMIF('주식 매매일지'!$B$11:$B$49,$B$10:$B$48,'주식 매매일지'!$G$11:$G$49)-SUMIF('주식 매매일지'!$B$11:$B$49,$B$10:$B$48,'주식 매매일지'!$L$11:$L$49)=0,"",SUMIF('주식 매매일지'!$B$11:$B$49,$B$10:$B$48,'주식 매매일지'!$G$11:$G$49)-SUMIF('주식 매매일지'!$B$11:$B$49,$B$10:$B$48,'주식 매매일지'!$L$11:$L$49))</f>
        <v/>
      </c>
      <c r="E28" s="37" t="str">
        <f>IFERROR((SUMIF('주식 매매일지'!$B$11:$B$49,$B$10:$B$48,'주식 매매일지'!$H$11:$H$49)-SUMIF('주식 매매일지'!$B$11:$B$49,$B$10:$B$48,'주식 매매일지'!$M$11:$M$49))/D28,"")</f>
        <v/>
      </c>
      <c r="F28" s="25" t="str">
        <f t="shared" si="3"/>
        <v/>
      </c>
      <c r="G28" s="69"/>
      <c r="H28" s="27" t="str">
        <f t="shared" si="0"/>
        <v/>
      </c>
      <c r="I28" s="26" t="str">
        <f t="shared" si="1"/>
        <v/>
      </c>
      <c r="J28" s="32" t="str">
        <f t="shared" si="2"/>
        <v/>
      </c>
      <c r="K28" s="35">
        <f>SUMIF('주식 매매일지'!$B$11:$B$49,$B$10:$B$48,'주식 매매일지'!$T$11:$T$49)</f>
        <v>0</v>
      </c>
      <c r="L28" s="27" t="str">
        <f>IFERROR(M28/SUMIF('주식 매매일지'!$B$11:$B$49,$B$10:$B$48,'주식 매매일지'!$M$11:$M$49),"")</f>
        <v/>
      </c>
      <c r="M28" s="26">
        <f>IFERROR(SUMIF('주식 매매일지'!$B$11:$B$49,$B$10:$B$48,'주식 매매일지'!$M$11:$M$49)-'주식 매매일지'!F29*SUMIF('주식 매매일지'!$B$11:$B$49,$B$10:$B$48,'주식 매매일지'!$L$11:$L$49)-K28,"")</f>
        <v>0</v>
      </c>
      <c r="N28" s="25"/>
    </row>
    <row r="29" spans="1:14" ht="26.25" customHeight="1">
      <c r="A29" s="16"/>
      <c r="B29" s="23"/>
      <c r="C29" s="24" t="str">
        <f>IFERROR(VLOOKUP(B29,'주식 매매일지'!$B$9:$W$49,3,FALSE),"")</f>
        <v/>
      </c>
      <c r="D29" s="36" t="str">
        <f>IF(SUMIF('주식 매매일지'!$B$11:$B$49,$B$10:$B$48,'주식 매매일지'!$G$11:$G$49)-SUMIF('주식 매매일지'!$B$11:$B$49,$B$10:$B$48,'주식 매매일지'!$L$11:$L$49)=0,"",SUMIF('주식 매매일지'!$B$11:$B$49,$B$10:$B$48,'주식 매매일지'!$G$11:$G$49)-SUMIF('주식 매매일지'!$B$11:$B$49,$B$10:$B$48,'주식 매매일지'!$L$11:$L$49))</f>
        <v/>
      </c>
      <c r="E29" s="37" t="str">
        <f>IFERROR((SUMIF('주식 매매일지'!$B$11:$B$49,$B$10:$B$48,'주식 매매일지'!$H$11:$H$49)-SUMIF('주식 매매일지'!$B$11:$B$49,$B$10:$B$48,'주식 매매일지'!$M$11:$M$49))/D29,"")</f>
        <v/>
      </c>
      <c r="F29" s="25" t="str">
        <f t="shared" si="3"/>
        <v/>
      </c>
      <c r="G29" s="69"/>
      <c r="H29" s="27" t="str">
        <f t="shared" si="0"/>
        <v/>
      </c>
      <c r="I29" s="26" t="str">
        <f t="shared" si="1"/>
        <v/>
      </c>
      <c r="J29" s="32" t="str">
        <f t="shared" si="2"/>
        <v/>
      </c>
      <c r="K29" s="35">
        <f>SUMIF('주식 매매일지'!$B$11:$B$49,$B$10:$B$48,'주식 매매일지'!$T$11:$T$49)</f>
        <v>0</v>
      </c>
      <c r="L29" s="27" t="str">
        <f>IFERROR(M29/SUMIF('주식 매매일지'!$B$11:$B$49,$B$10:$B$48,'주식 매매일지'!$M$11:$M$49),"")</f>
        <v/>
      </c>
      <c r="M29" s="26">
        <f>IFERROR(SUMIF('주식 매매일지'!$B$11:$B$49,$B$10:$B$48,'주식 매매일지'!$M$11:$M$49)-'주식 매매일지'!F30*SUMIF('주식 매매일지'!$B$11:$B$49,$B$10:$B$48,'주식 매매일지'!$L$11:$L$49)-K29,"")</f>
        <v>0</v>
      </c>
      <c r="N29" s="25"/>
    </row>
    <row r="30" spans="1:14" ht="26.25" customHeight="1">
      <c r="A30" s="16"/>
      <c r="B30" s="23"/>
      <c r="C30" s="24" t="str">
        <f>IFERROR(VLOOKUP(B30,'주식 매매일지'!$B$9:$W$49,3,FALSE),"")</f>
        <v/>
      </c>
      <c r="D30" s="36" t="str">
        <f>IF(SUMIF('주식 매매일지'!$B$11:$B$49,$B$10:$B$48,'주식 매매일지'!$G$11:$G$49)-SUMIF('주식 매매일지'!$B$11:$B$49,$B$10:$B$48,'주식 매매일지'!$L$11:$L$49)=0,"",SUMIF('주식 매매일지'!$B$11:$B$49,$B$10:$B$48,'주식 매매일지'!$G$11:$G$49)-SUMIF('주식 매매일지'!$B$11:$B$49,$B$10:$B$48,'주식 매매일지'!$L$11:$L$49))</f>
        <v/>
      </c>
      <c r="E30" s="37" t="str">
        <f>IFERROR((SUMIF('주식 매매일지'!$B$11:$B$49,$B$10:$B$48,'주식 매매일지'!$H$11:$H$49)-SUMIF('주식 매매일지'!$B$11:$B$49,$B$10:$B$48,'주식 매매일지'!$M$11:$M$49))/D30,"")</f>
        <v/>
      </c>
      <c r="F30" s="25" t="str">
        <f t="shared" si="3"/>
        <v/>
      </c>
      <c r="G30" s="69"/>
      <c r="H30" s="27" t="str">
        <f t="shared" si="0"/>
        <v/>
      </c>
      <c r="I30" s="26" t="str">
        <f t="shared" si="1"/>
        <v/>
      </c>
      <c r="J30" s="32" t="str">
        <f t="shared" si="2"/>
        <v/>
      </c>
      <c r="K30" s="35">
        <f>SUMIF('주식 매매일지'!$B$11:$B$49,$B$10:$B$48,'주식 매매일지'!$T$11:$T$49)</f>
        <v>0</v>
      </c>
      <c r="L30" s="27" t="str">
        <f>IFERROR(M30/SUMIF('주식 매매일지'!$B$11:$B$49,$B$10:$B$48,'주식 매매일지'!$M$11:$M$49),"")</f>
        <v/>
      </c>
      <c r="M30" s="26">
        <f>IFERROR(SUMIF('주식 매매일지'!$B$11:$B$49,$B$10:$B$48,'주식 매매일지'!$M$11:$M$49)-'주식 매매일지'!F31*SUMIF('주식 매매일지'!$B$11:$B$49,$B$10:$B$48,'주식 매매일지'!$L$11:$L$49)-K30,"")</f>
        <v>0</v>
      </c>
      <c r="N30" s="25"/>
    </row>
    <row r="31" spans="1:14" ht="26.25" customHeight="1">
      <c r="A31" s="16"/>
      <c r="B31" s="23"/>
      <c r="C31" s="24" t="str">
        <f>IFERROR(VLOOKUP(B31,'주식 매매일지'!$B$9:$W$49,3,FALSE),"")</f>
        <v/>
      </c>
      <c r="D31" s="36" t="str">
        <f>IF(SUMIF('주식 매매일지'!$B$11:$B$49,$B$10:$B$48,'주식 매매일지'!$G$11:$G$49)-SUMIF('주식 매매일지'!$B$11:$B$49,$B$10:$B$48,'주식 매매일지'!$L$11:$L$49)=0,"",SUMIF('주식 매매일지'!$B$11:$B$49,$B$10:$B$48,'주식 매매일지'!$G$11:$G$49)-SUMIF('주식 매매일지'!$B$11:$B$49,$B$10:$B$48,'주식 매매일지'!$L$11:$L$49))</f>
        <v/>
      </c>
      <c r="E31" s="37" t="str">
        <f>IFERROR((SUMIF('주식 매매일지'!$B$11:$B$49,$B$10:$B$48,'주식 매매일지'!$H$11:$H$49)-SUMIF('주식 매매일지'!$B$11:$B$49,$B$10:$B$48,'주식 매매일지'!$M$11:$M$49))/D31,"")</f>
        <v/>
      </c>
      <c r="F31" s="25" t="str">
        <f t="shared" si="3"/>
        <v/>
      </c>
      <c r="G31" s="69"/>
      <c r="H31" s="27" t="str">
        <f t="shared" si="0"/>
        <v/>
      </c>
      <c r="I31" s="26" t="str">
        <f t="shared" si="1"/>
        <v/>
      </c>
      <c r="J31" s="32" t="str">
        <f t="shared" si="2"/>
        <v/>
      </c>
      <c r="K31" s="35">
        <f>SUMIF('주식 매매일지'!$B$11:$B$49,$B$10:$B$48,'주식 매매일지'!$T$11:$T$49)</f>
        <v>0</v>
      </c>
      <c r="L31" s="27" t="str">
        <f>IFERROR(M31/SUMIF('주식 매매일지'!$B$11:$B$49,$B$10:$B$48,'주식 매매일지'!$M$11:$M$49),"")</f>
        <v/>
      </c>
      <c r="M31" s="26">
        <f>IFERROR(SUMIF('주식 매매일지'!$B$11:$B$49,$B$10:$B$48,'주식 매매일지'!$M$11:$M$49)-'주식 매매일지'!F32*SUMIF('주식 매매일지'!$B$11:$B$49,$B$10:$B$48,'주식 매매일지'!$L$11:$L$49)-K31,"")</f>
        <v>0</v>
      </c>
      <c r="N31" s="25"/>
    </row>
    <row r="32" spans="1:14" ht="26.25" customHeight="1">
      <c r="A32" s="16"/>
      <c r="B32" s="23"/>
      <c r="C32" s="24" t="str">
        <f>IFERROR(VLOOKUP(B32,'주식 매매일지'!$B$9:$W$49,3,FALSE),"")</f>
        <v/>
      </c>
      <c r="D32" s="36" t="str">
        <f>IF(SUMIF('주식 매매일지'!$B$11:$B$49,$B$10:$B$48,'주식 매매일지'!$G$11:$G$49)-SUMIF('주식 매매일지'!$B$11:$B$49,$B$10:$B$48,'주식 매매일지'!$L$11:$L$49)=0,"",SUMIF('주식 매매일지'!$B$11:$B$49,$B$10:$B$48,'주식 매매일지'!$G$11:$G$49)-SUMIF('주식 매매일지'!$B$11:$B$49,$B$10:$B$48,'주식 매매일지'!$L$11:$L$49))</f>
        <v/>
      </c>
      <c r="E32" s="37" t="str">
        <f>IFERROR((SUMIF('주식 매매일지'!$B$11:$B$49,$B$10:$B$48,'주식 매매일지'!$H$11:$H$49)-SUMIF('주식 매매일지'!$B$11:$B$49,$B$10:$B$48,'주식 매매일지'!$M$11:$M$49))/D32,"")</f>
        <v/>
      </c>
      <c r="F32" s="25" t="str">
        <f t="shared" si="3"/>
        <v/>
      </c>
      <c r="G32" s="69"/>
      <c r="H32" s="27" t="str">
        <f t="shared" si="0"/>
        <v/>
      </c>
      <c r="I32" s="26" t="str">
        <f t="shared" si="1"/>
        <v/>
      </c>
      <c r="J32" s="32" t="str">
        <f t="shared" si="2"/>
        <v/>
      </c>
      <c r="K32" s="35">
        <f>SUMIF('주식 매매일지'!$B$11:$B$49,$B$10:$B$48,'주식 매매일지'!$T$11:$T$49)</f>
        <v>0</v>
      </c>
      <c r="L32" s="27" t="str">
        <f>IFERROR(M32/SUMIF('주식 매매일지'!$B$11:$B$49,$B$10:$B$48,'주식 매매일지'!$M$11:$M$49),"")</f>
        <v/>
      </c>
      <c r="M32" s="26">
        <f>IFERROR(SUMIF('주식 매매일지'!$B$11:$B$49,$B$10:$B$48,'주식 매매일지'!$M$11:$M$49)-'주식 매매일지'!F33*SUMIF('주식 매매일지'!$B$11:$B$49,$B$10:$B$48,'주식 매매일지'!$L$11:$L$49)-K32,"")</f>
        <v>0</v>
      </c>
      <c r="N32" s="25"/>
    </row>
    <row r="33" spans="1:14" ht="26.25" customHeight="1">
      <c r="A33" s="16"/>
      <c r="B33" s="23"/>
      <c r="C33" s="24" t="str">
        <f>IFERROR(VLOOKUP(B33,'주식 매매일지'!$B$9:$W$49,3,FALSE),"")</f>
        <v/>
      </c>
      <c r="D33" s="36" t="str">
        <f>IF(SUMIF('주식 매매일지'!$B$11:$B$49,$B$10:$B$48,'주식 매매일지'!$G$11:$G$49)-SUMIF('주식 매매일지'!$B$11:$B$49,$B$10:$B$48,'주식 매매일지'!$L$11:$L$49)=0,"",SUMIF('주식 매매일지'!$B$11:$B$49,$B$10:$B$48,'주식 매매일지'!$G$11:$G$49)-SUMIF('주식 매매일지'!$B$11:$B$49,$B$10:$B$48,'주식 매매일지'!$L$11:$L$49))</f>
        <v/>
      </c>
      <c r="E33" s="37" t="str">
        <f>IFERROR((SUMIF('주식 매매일지'!$B$11:$B$49,$B$10:$B$48,'주식 매매일지'!$H$11:$H$49)-SUMIF('주식 매매일지'!$B$11:$B$49,$B$10:$B$48,'주식 매매일지'!$M$11:$M$49))/D33,"")</f>
        <v/>
      </c>
      <c r="F33" s="25" t="str">
        <f t="shared" si="3"/>
        <v/>
      </c>
      <c r="G33" s="69"/>
      <c r="H33" s="27" t="str">
        <f t="shared" si="0"/>
        <v/>
      </c>
      <c r="I33" s="26" t="str">
        <f t="shared" si="1"/>
        <v/>
      </c>
      <c r="J33" s="32" t="str">
        <f t="shared" si="2"/>
        <v/>
      </c>
      <c r="K33" s="35">
        <f>SUMIF('주식 매매일지'!$B$11:$B$49,$B$10:$B$48,'주식 매매일지'!$T$11:$T$49)</f>
        <v>0</v>
      </c>
      <c r="L33" s="27" t="str">
        <f>IFERROR(M33/SUMIF('주식 매매일지'!$B$11:$B$49,$B$10:$B$48,'주식 매매일지'!$M$11:$M$49),"")</f>
        <v/>
      </c>
      <c r="M33" s="26">
        <f>IFERROR(SUMIF('주식 매매일지'!$B$11:$B$49,$B$10:$B$48,'주식 매매일지'!$M$11:$M$49)-'주식 매매일지'!F34*SUMIF('주식 매매일지'!$B$11:$B$49,$B$10:$B$48,'주식 매매일지'!$L$11:$L$49)-K33,"")</f>
        <v>0</v>
      </c>
      <c r="N33" s="25"/>
    </row>
    <row r="34" spans="1:14" ht="26.25" customHeight="1">
      <c r="A34" s="16"/>
      <c r="B34" s="23"/>
      <c r="C34" s="24" t="str">
        <f>IFERROR(VLOOKUP(B34,'주식 매매일지'!$B$9:$W$49,3,FALSE),"")</f>
        <v/>
      </c>
      <c r="D34" s="36" t="str">
        <f>IF(SUMIF('주식 매매일지'!$B$11:$B$49,$B$10:$B$48,'주식 매매일지'!$G$11:$G$49)-SUMIF('주식 매매일지'!$B$11:$B$49,$B$10:$B$48,'주식 매매일지'!$L$11:$L$49)=0,"",SUMIF('주식 매매일지'!$B$11:$B$49,$B$10:$B$48,'주식 매매일지'!$G$11:$G$49)-SUMIF('주식 매매일지'!$B$11:$B$49,$B$10:$B$48,'주식 매매일지'!$L$11:$L$49))</f>
        <v/>
      </c>
      <c r="E34" s="37" t="str">
        <f>IFERROR((SUMIF('주식 매매일지'!$B$11:$B$49,$B$10:$B$48,'주식 매매일지'!$H$11:$H$49)-SUMIF('주식 매매일지'!$B$11:$B$49,$B$10:$B$48,'주식 매매일지'!$M$11:$M$49))/D34,"")</f>
        <v/>
      </c>
      <c r="F34" s="25" t="str">
        <f t="shared" si="3"/>
        <v/>
      </c>
      <c r="G34" s="69"/>
      <c r="H34" s="27" t="str">
        <f t="shared" si="0"/>
        <v/>
      </c>
      <c r="I34" s="26" t="str">
        <f t="shared" si="1"/>
        <v/>
      </c>
      <c r="J34" s="32" t="str">
        <f t="shared" si="2"/>
        <v/>
      </c>
      <c r="K34" s="35">
        <f>SUMIF('주식 매매일지'!$B$11:$B$49,$B$10:$B$48,'주식 매매일지'!$T$11:$T$49)</f>
        <v>0</v>
      </c>
      <c r="L34" s="27" t="str">
        <f>IFERROR(M34/SUMIF('주식 매매일지'!$B$11:$B$49,$B$10:$B$48,'주식 매매일지'!$M$11:$M$49),"")</f>
        <v/>
      </c>
      <c r="M34" s="26">
        <f>IFERROR(SUMIF('주식 매매일지'!$B$11:$B$49,$B$10:$B$48,'주식 매매일지'!$M$11:$M$49)-'주식 매매일지'!F35*SUMIF('주식 매매일지'!$B$11:$B$49,$B$10:$B$48,'주식 매매일지'!$L$11:$L$49)-K34,"")</f>
        <v>0</v>
      </c>
      <c r="N34" s="25"/>
    </row>
    <row r="35" spans="1:14" ht="26.25" customHeight="1">
      <c r="A35" s="16"/>
      <c r="B35" s="23"/>
      <c r="C35" s="24" t="str">
        <f>IFERROR(VLOOKUP(B35,'주식 매매일지'!$B$9:$W$49,3,FALSE),"")</f>
        <v/>
      </c>
      <c r="D35" s="36" t="str">
        <f>IF(SUMIF('주식 매매일지'!$B$11:$B$49,$B$10:$B$48,'주식 매매일지'!$G$11:$G$49)-SUMIF('주식 매매일지'!$B$11:$B$49,$B$10:$B$48,'주식 매매일지'!$L$11:$L$49)=0,"",SUMIF('주식 매매일지'!$B$11:$B$49,$B$10:$B$48,'주식 매매일지'!$G$11:$G$49)-SUMIF('주식 매매일지'!$B$11:$B$49,$B$10:$B$48,'주식 매매일지'!$L$11:$L$49))</f>
        <v/>
      </c>
      <c r="E35" s="37" t="str">
        <f>IFERROR((SUMIF('주식 매매일지'!$B$11:$B$49,$B$10:$B$48,'주식 매매일지'!$H$11:$H$49)-SUMIF('주식 매매일지'!$B$11:$B$49,$B$10:$B$48,'주식 매매일지'!$M$11:$M$49))/D35,"")</f>
        <v/>
      </c>
      <c r="F35" s="25" t="str">
        <f t="shared" si="3"/>
        <v/>
      </c>
      <c r="G35" s="69"/>
      <c r="H35" s="27" t="str">
        <f t="shared" si="0"/>
        <v/>
      </c>
      <c r="I35" s="26" t="str">
        <f t="shared" si="1"/>
        <v/>
      </c>
      <c r="J35" s="32" t="str">
        <f t="shared" si="2"/>
        <v/>
      </c>
      <c r="K35" s="35">
        <f>SUMIF('주식 매매일지'!$B$11:$B$49,$B$10:$B$48,'주식 매매일지'!$T$11:$T$49)</f>
        <v>0</v>
      </c>
      <c r="L35" s="27" t="str">
        <f>IFERROR(M35/SUMIF('주식 매매일지'!$B$11:$B$49,$B$10:$B$48,'주식 매매일지'!$M$11:$M$49),"")</f>
        <v/>
      </c>
      <c r="M35" s="26">
        <f>IFERROR(SUMIF('주식 매매일지'!$B$11:$B$49,$B$10:$B$48,'주식 매매일지'!$M$11:$M$49)-'주식 매매일지'!F36*SUMIF('주식 매매일지'!$B$11:$B$49,$B$10:$B$48,'주식 매매일지'!$L$11:$L$49)-K35,"")</f>
        <v>0</v>
      </c>
      <c r="N35" s="25"/>
    </row>
    <row r="36" spans="1:14" ht="26.25" customHeight="1">
      <c r="A36" s="16"/>
      <c r="B36" s="23"/>
      <c r="C36" s="24" t="str">
        <f>IFERROR(VLOOKUP(B36,'주식 매매일지'!$B$9:$W$49,3,FALSE),"")</f>
        <v/>
      </c>
      <c r="D36" s="36" t="str">
        <f>IF(SUMIF('주식 매매일지'!$B$11:$B$49,$B$10:$B$48,'주식 매매일지'!$G$11:$G$49)-SUMIF('주식 매매일지'!$B$11:$B$49,$B$10:$B$48,'주식 매매일지'!$L$11:$L$49)=0,"",SUMIF('주식 매매일지'!$B$11:$B$49,$B$10:$B$48,'주식 매매일지'!$G$11:$G$49)-SUMIF('주식 매매일지'!$B$11:$B$49,$B$10:$B$48,'주식 매매일지'!$L$11:$L$49))</f>
        <v/>
      </c>
      <c r="E36" s="37" t="str">
        <f>IFERROR((SUMIF('주식 매매일지'!$B$11:$B$49,$B$10:$B$48,'주식 매매일지'!$H$11:$H$49)-SUMIF('주식 매매일지'!$B$11:$B$49,$B$10:$B$48,'주식 매매일지'!$M$11:$M$49))/D36,"")</f>
        <v/>
      </c>
      <c r="F36" s="25" t="str">
        <f t="shared" si="3"/>
        <v/>
      </c>
      <c r="G36" s="69"/>
      <c r="H36" s="27" t="str">
        <f t="shared" si="0"/>
        <v/>
      </c>
      <c r="I36" s="26" t="str">
        <f t="shared" si="1"/>
        <v/>
      </c>
      <c r="J36" s="32" t="str">
        <f t="shared" si="2"/>
        <v/>
      </c>
      <c r="K36" s="35">
        <f>SUMIF('주식 매매일지'!$B$11:$B$49,$B$10:$B$48,'주식 매매일지'!$T$11:$T$49)</f>
        <v>0</v>
      </c>
      <c r="L36" s="27" t="str">
        <f>IFERROR(M36/SUMIF('주식 매매일지'!$B$11:$B$49,$B$10:$B$48,'주식 매매일지'!$M$11:$M$49),"")</f>
        <v/>
      </c>
      <c r="M36" s="26">
        <f>IFERROR(SUMIF('주식 매매일지'!$B$11:$B$49,$B$10:$B$48,'주식 매매일지'!$M$11:$M$49)-'주식 매매일지'!F37*SUMIF('주식 매매일지'!$B$11:$B$49,$B$10:$B$48,'주식 매매일지'!$L$11:$L$49)-K36,"")</f>
        <v>0</v>
      </c>
      <c r="N36" s="25"/>
    </row>
    <row r="37" spans="1:14" ht="26.25" customHeight="1">
      <c r="A37" s="16"/>
      <c r="B37" s="23"/>
      <c r="C37" s="24" t="str">
        <f>IFERROR(VLOOKUP(B37,'주식 매매일지'!$B$9:$W$49,3,FALSE),"")</f>
        <v/>
      </c>
      <c r="D37" s="36" t="str">
        <f>IF(SUMIF('주식 매매일지'!$B$11:$B$49,$B$10:$B$48,'주식 매매일지'!$G$11:$G$49)-SUMIF('주식 매매일지'!$B$11:$B$49,$B$10:$B$48,'주식 매매일지'!$L$11:$L$49)=0,"",SUMIF('주식 매매일지'!$B$11:$B$49,$B$10:$B$48,'주식 매매일지'!$G$11:$G$49)-SUMIF('주식 매매일지'!$B$11:$B$49,$B$10:$B$48,'주식 매매일지'!$L$11:$L$49))</f>
        <v/>
      </c>
      <c r="E37" s="37" t="str">
        <f>IFERROR((SUMIF('주식 매매일지'!$B$11:$B$49,$B$10:$B$48,'주식 매매일지'!$H$11:$H$49)-SUMIF('주식 매매일지'!$B$11:$B$49,$B$10:$B$48,'주식 매매일지'!$M$11:$M$49))/D37,"")</f>
        <v/>
      </c>
      <c r="F37" s="25" t="str">
        <f t="shared" si="3"/>
        <v/>
      </c>
      <c r="G37" s="69"/>
      <c r="H37" s="27" t="str">
        <f t="shared" si="0"/>
        <v/>
      </c>
      <c r="I37" s="26" t="str">
        <f t="shared" si="1"/>
        <v/>
      </c>
      <c r="J37" s="32" t="str">
        <f t="shared" si="2"/>
        <v/>
      </c>
      <c r="K37" s="35">
        <f>SUMIF('주식 매매일지'!$B$11:$B$49,$B$10:$B$48,'주식 매매일지'!$T$11:$T$49)</f>
        <v>0</v>
      </c>
      <c r="L37" s="27" t="str">
        <f>IFERROR(M37/SUMIF('주식 매매일지'!$B$11:$B$49,$B$10:$B$48,'주식 매매일지'!$M$11:$M$49),"")</f>
        <v/>
      </c>
      <c r="M37" s="26">
        <f>IFERROR(SUMIF('주식 매매일지'!$B$11:$B$49,$B$10:$B$48,'주식 매매일지'!$M$11:$M$49)-'주식 매매일지'!F38*SUMIF('주식 매매일지'!$B$11:$B$49,$B$10:$B$48,'주식 매매일지'!$L$11:$L$49)-K37,"")</f>
        <v>0</v>
      </c>
      <c r="N37" s="25"/>
    </row>
    <row r="38" spans="1:14" ht="26.25" customHeight="1">
      <c r="A38" s="16"/>
      <c r="B38" s="23"/>
      <c r="C38" s="24" t="str">
        <f>IFERROR(VLOOKUP(B38,'주식 매매일지'!$B$9:$W$49,3,FALSE),"")</f>
        <v/>
      </c>
      <c r="D38" s="36" t="str">
        <f>IF(SUMIF('주식 매매일지'!$B$11:$B$49,$B$10:$B$48,'주식 매매일지'!$G$11:$G$49)-SUMIF('주식 매매일지'!$B$11:$B$49,$B$10:$B$48,'주식 매매일지'!$L$11:$L$49)=0,"",SUMIF('주식 매매일지'!$B$11:$B$49,$B$10:$B$48,'주식 매매일지'!$G$11:$G$49)-SUMIF('주식 매매일지'!$B$11:$B$49,$B$10:$B$48,'주식 매매일지'!$L$11:$L$49))</f>
        <v/>
      </c>
      <c r="E38" s="37" t="str">
        <f>IFERROR((SUMIF('주식 매매일지'!$B$11:$B$49,$B$10:$B$48,'주식 매매일지'!$H$11:$H$49)-SUMIF('주식 매매일지'!$B$11:$B$49,$B$10:$B$48,'주식 매매일지'!$M$11:$M$49))/D38,"")</f>
        <v/>
      </c>
      <c r="F38" s="25" t="str">
        <f t="shared" si="3"/>
        <v/>
      </c>
      <c r="G38" s="69"/>
      <c r="H38" s="27" t="str">
        <f t="shared" si="0"/>
        <v/>
      </c>
      <c r="I38" s="26" t="str">
        <f t="shared" si="1"/>
        <v/>
      </c>
      <c r="J38" s="32" t="str">
        <f t="shared" si="2"/>
        <v/>
      </c>
      <c r="K38" s="35">
        <f>SUMIF('주식 매매일지'!$B$11:$B$49,$B$10:$B$48,'주식 매매일지'!$T$11:$T$49)</f>
        <v>0</v>
      </c>
      <c r="L38" s="27" t="str">
        <f>IFERROR(M38/SUMIF('주식 매매일지'!$B$11:$B$49,$B$10:$B$48,'주식 매매일지'!$M$11:$M$49),"")</f>
        <v/>
      </c>
      <c r="M38" s="26">
        <f>IFERROR(SUMIF('주식 매매일지'!$B$11:$B$49,$B$10:$B$48,'주식 매매일지'!$M$11:$M$49)-'주식 매매일지'!F39*SUMIF('주식 매매일지'!$B$11:$B$49,$B$10:$B$48,'주식 매매일지'!$L$11:$L$49)-K38,"")</f>
        <v>0</v>
      </c>
      <c r="N38" s="25"/>
    </row>
    <row r="39" spans="1:14" ht="26.25" customHeight="1">
      <c r="A39" s="16"/>
      <c r="B39" s="23"/>
      <c r="C39" s="24" t="str">
        <f>IFERROR(VLOOKUP(B39,'주식 매매일지'!$B$9:$W$49,3,FALSE),"")</f>
        <v/>
      </c>
      <c r="D39" s="36" t="str">
        <f>IF(SUMIF('주식 매매일지'!$B$11:$B$49,$B$10:$B$48,'주식 매매일지'!$G$11:$G$49)-SUMIF('주식 매매일지'!$B$11:$B$49,$B$10:$B$48,'주식 매매일지'!$L$11:$L$49)=0,"",SUMIF('주식 매매일지'!$B$11:$B$49,$B$10:$B$48,'주식 매매일지'!$G$11:$G$49)-SUMIF('주식 매매일지'!$B$11:$B$49,$B$10:$B$48,'주식 매매일지'!$L$11:$L$49))</f>
        <v/>
      </c>
      <c r="E39" s="37" t="str">
        <f>IFERROR((SUMIF('주식 매매일지'!$B$11:$B$49,$B$10:$B$48,'주식 매매일지'!$H$11:$H$49)-SUMIF('주식 매매일지'!$B$11:$B$49,$B$10:$B$48,'주식 매매일지'!$M$11:$M$49))/D39,"")</f>
        <v/>
      </c>
      <c r="F39" s="25" t="str">
        <f t="shared" si="3"/>
        <v/>
      </c>
      <c r="G39" s="69"/>
      <c r="H39" s="27" t="str">
        <f t="shared" si="0"/>
        <v/>
      </c>
      <c r="I39" s="26" t="str">
        <f t="shared" si="1"/>
        <v/>
      </c>
      <c r="J39" s="32" t="str">
        <f t="shared" si="2"/>
        <v/>
      </c>
      <c r="K39" s="35">
        <f>SUMIF('주식 매매일지'!$B$11:$B$49,$B$10:$B$48,'주식 매매일지'!$T$11:$T$49)</f>
        <v>0</v>
      </c>
      <c r="L39" s="27" t="str">
        <f>IFERROR(M39/SUMIF('주식 매매일지'!$B$11:$B$49,$B$10:$B$48,'주식 매매일지'!$M$11:$M$49),"")</f>
        <v/>
      </c>
      <c r="M39" s="26">
        <f>IFERROR(SUMIF('주식 매매일지'!$B$11:$B$49,$B$10:$B$48,'주식 매매일지'!$M$11:$M$49)-'주식 매매일지'!F40*SUMIF('주식 매매일지'!$B$11:$B$49,$B$10:$B$48,'주식 매매일지'!$L$11:$L$49)-K39,"")</f>
        <v>0</v>
      </c>
      <c r="N39" s="25"/>
    </row>
    <row r="40" spans="1:14" ht="26.25" customHeight="1">
      <c r="A40" s="16"/>
      <c r="B40" s="23"/>
      <c r="C40" s="24" t="str">
        <f>IFERROR(VLOOKUP(B40,'주식 매매일지'!$B$9:$W$49,3,FALSE),"")</f>
        <v/>
      </c>
      <c r="D40" s="36" t="str">
        <f>IF(SUMIF('주식 매매일지'!$B$11:$B$49,$B$10:$B$48,'주식 매매일지'!$G$11:$G$49)-SUMIF('주식 매매일지'!$B$11:$B$49,$B$10:$B$48,'주식 매매일지'!$L$11:$L$49)=0,"",SUMIF('주식 매매일지'!$B$11:$B$49,$B$10:$B$48,'주식 매매일지'!$G$11:$G$49)-SUMIF('주식 매매일지'!$B$11:$B$49,$B$10:$B$48,'주식 매매일지'!$L$11:$L$49))</f>
        <v/>
      </c>
      <c r="E40" s="37" t="str">
        <f>IFERROR((SUMIF('주식 매매일지'!$B$11:$B$49,$B$10:$B$48,'주식 매매일지'!$H$11:$H$49)-SUMIF('주식 매매일지'!$B$11:$B$49,$B$10:$B$48,'주식 매매일지'!$M$11:$M$49))/D40,"")</f>
        <v/>
      </c>
      <c r="F40" s="25" t="str">
        <f t="shared" si="3"/>
        <v/>
      </c>
      <c r="G40" s="69"/>
      <c r="H40" s="27" t="str">
        <f t="shared" si="0"/>
        <v/>
      </c>
      <c r="I40" s="26" t="str">
        <f t="shared" si="1"/>
        <v/>
      </c>
      <c r="J40" s="32" t="str">
        <f t="shared" si="2"/>
        <v/>
      </c>
      <c r="K40" s="35">
        <f>SUMIF('주식 매매일지'!$B$11:$B$49,$B$10:$B$48,'주식 매매일지'!$T$11:$T$49)</f>
        <v>0</v>
      </c>
      <c r="L40" s="27" t="str">
        <f>IFERROR(M40/SUMIF('주식 매매일지'!$B$11:$B$49,$B$10:$B$48,'주식 매매일지'!$M$11:$M$49),"")</f>
        <v/>
      </c>
      <c r="M40" s="26">
        <f>IFERROR(SUMIF('주식 매매일지'!$B$11:$B$49,$B$10:$B$48,'주식 매매일지'!$M$11:$M$49)-'주식 매매일지'!F41*SUMIF('주식 매매일지'!$B$11:$B$49,$B$10:$B$48,'주식 매매일지'!$L$11:$L$49)-K40,"")</f>
        <v>0</v>
      </c>
      <c r="N40" s="25"/>
    </row>
    <row r="41" spans="1:14" ht="26.25" customHeight="1">
      <c r="A41" s="16"/>
      <c r="B41" s="23"/>
      <c r="C41" s="24" t="str">
        <f>IFERROR(VLOOKUP(B41,'주식 매매일지'!$B$9:$W$49,3,FALSE),"")</f>
        <v/>
      </c>
      <c r="D41" s="36" t="str">
        <f>IF(SUMIF('주식 매매일지'!$B$11:$B$49,$B$10:$B$48,'주식 매매일지'!$G$11:$G$49)-SUMIF('주식 매매일지'!$B$11:$B$49,$B$10:$B$48,'주식 매매일지'!$L$11:$L$49)=0,"",SUMIF('주식 매매일지'!$B$11:$B$49,$B$10:$B$48,'주식 매매일지'!$G$11:$G$49)-SUMIF('주식 매매일지'!$B$11:$B$49,$B$10:$B$48,'주식 매매일지'!$L$11:$L$49))</f>
        <v/>
      </c>
      <c r="E41" s="37" t="str">
        <f>IFERROR((SUMIF('주식 매매일지'!$B$11:$B$49,$B$10:$B$48,'주식 매매일지'!$H$11:$H$49)-SUMIF('주식 매매일지'!$B$11:$B$49,$B$10:$B$48,'주식 매매일지'!$M$11:$M$49))/D41,"")</f>
        <v/>
      </c>
      <c r="F41" s="25" t="str">
        <f t="shared" si="3"/>
        <v/>
      </c>
      <c r="G41" s="69"/>
      <c r="H41" s="27" t="str">
        <f t="shared" si="0"/>
        <v/>
      </c>
      <c r="I41" s="26" t="str">
        <f t="shared" si="1"/>
        <v/>
      </c>
      <c r="J41" s="32" t="str">
        <f t="shared" si="2"/>
        <v/>
      </c>
      <c r="K41" s="35">
        <f>SUMIF('주식 매매일지'!$B$11:$B$49,$B$10:$B$48,'주식 매매일지'!$T$11:$T$49)</f>
        <v>0</v>
      </c>
      <c r="L41" s="27" t="str">
        <f>IFERROR(M41/SUMIF('주식 매매일지'!$B$11:$B$49,$B$10:$B$48,'주식 매매일지'!$M$11:$M$49),"")</f>
        <v/>
      </c>
      <c r="M41" s="26">
        <f>IFERROR(SUMIF('주식 매매일지'!$B$11:$B$49,$B$10:$B$48,'주식 매매일지'!$M$11:$M$49)-'주식 매매일지'!F42*SUMIF('주식 매매일지'!$B$11:$B$49,$B$10:$B$48,'주식 매매일지'!$L$11:$L$49)-K41,"")</f>
        <v>0</v>
      </c>
      <c r="N41" s="25"/>
    </row>
    <row r="42" spans="1:14" ht="26.25" customHeight="1">
      <c r="A42" s="16"/>
      <c r="B42" s="23"/>
      <c r="C42" s="24" t="str">
        <f>IFERROR(VLOOKUP(B42,'주식 매매일지'!$B$9:$W$49,3,FALSE),"")</f>
        <v/>
      </c>
      <c r="D42" s="36" t="str">
        <f>IF(SUMIF('주식 매매일지'!$B$11:$B$49,$B$10:$B$48,'주식 매매일지'!$G$11:$G$49)-SUMIF('주식 매매일지'!$B$11:$B$49,$B$10:$B$48,'주식 매매일지'!$L$11:$L$49)=0,"",SUMIF('주식 매매일지'!$B$11:$B$49,$B$10:$B$48,'주식 매매일지'!$G$11:$G$49)-SUMIF('주식 매매일지'!$B$11:$B$49,$B$10:$B$48,'주식 매매일지'!$L$11:$L$49))</f>
        <v/>
      </c>
      <c r="E42" s="37" t="str">
        <f>IFERROR((SUMIF('주식 매매일지'!$B$11:$B$49,$B$10:$B$48,'주식 매매일지'!$H$11:$H$49)-SUMIF('주식 매매일지'!$B$11:$B$49,$B$10:$B$48,'주식 매매일지'!$M$11:$M$49))/D42,"")</f>
        <v/>
      </c>
      <c r="F42" s="25" t="str">
        <f t="shared" si="3"/>
        <v/>
      </c>
      <c r="G42" s="69"/>
      <c r="H42" s="27" t="str">
        <f t="shared" si="0"/>
        <v/>
      </c>
      <c r="I42" s="26" t="str">
        <f t="shared" si="1"/>
        <v/>
      </c>
      <c r="J42" s="32" t="str">
        <f t="shared" si="2"/>
        <v/>
      </c>
      <c r="K42" s="35">
        <f>SUMIF('주식 매매일지'!$B$11:$B$49,$B$10:$B$48,'주식 매매일지'!$T$11:$T$49)</f>
        <v>0</v>
      </c>
      <c r="L42" s="27" t="str">
        <f>IFERROR(M42/SUMIF('주식 매매일지'!$B$11:$B$49,$B$10:$B$48,'주식 매매일지'!$M$11:$M$49),"")</f>
        <v/>
      </c>
      <c r="M42" s="26">
        <f>IFERROR(SUMIF('주식 매매일지'!$B$11:$B$49,$B$10:$B$48,'주식 매매일지'!$M$11:$M$49)-'주식 매매일지'!F43*SUMIF('주식 매매일지'!$B$11:$B$49,$B$10:$B$48,'주식 매매일지'!$L$11:$L$49)-K42,"")</f>
        <v>0</v>
      </c>
      <c r="N42" s="25"/>
    </row>
    <row r="43" spans="1:14" ht="26.25" customHeight="1">
      <c r="A43" s="16"/>
      <c r="B43" s="23"/>
      <c r="C43" s="24" t="str">
        <f>IFERROR(VLOOKUP(B43,'주식 매매일지'!$B$9:$W$49,3,FALSE),"")</f>
        <v/>
      </c>
      <c r="D43" s="36" t="str">
        <f>IF(SUMIF('주식 매매일지'!$B$11:$B$49,$B$10:$B$48,'주식 매매일지'!$G$11:$G$49)-SUMIF('주식 매매일지'!$B$11:$B$49,$B$10:$B$48,'주식 매매일지'!$L$11:$L$49)=0,"",SUMIF('주식 매매일지'!$B$11:$B$49,$B$10:$B$48,'주식 매매일지'!$G$11:$G$49)-SUMIF('주식 매매일지'!$B$11:$B$49,$B$10:$B$48,'주식 매매일지'!$L$11:$L$49))</f>
        <v/>
      </c>
      <c r="E43" s="37" t="str">
        <f>IFERROR((SUMIF('주식 매매일지'!$B$11:$B$49,$B$10:$B$48,'주식 매매일지'!$H$11:$H$49)-SUMIF('주식 매매일지'!$B$11:$B$49,$B$10:$B$48,'주식 매매일지'!$M$11:$M$49))/D43,"")</f>
        <v/>
      </c>
      <c r="F43" s="25" t="str">
        <f t="shared" si="3"/>
        <v/>
      </c>
      <c r="G43" s="69"/>
      <c r="H43" s="27" t="str">
        <f t="shared" si="0"/>
        <v/>
      </c>
      <c r="I43" s="26" t="str">
        <f t="shared" si="1"/>
        <v/>
      </c>
      <c r="J43" s="32" t="str">
        <f t="shared" si="2"/>
        <v/>
      </c>
      <c r="K43" s="35">
        <f>SUMIF('주식 매매일지'!$B$11:$B$49,$B$10:$B$48,'주식 매매일지'!$T$11:$T$49)</f>
        <v>0</v>
      </c>
      <c r="L43" s="27" t="str">
        <f>IFERROR(M43/SUMIF('주식 매매일지'!$B$11:$B$49,$B$10:$B$48,'주식 매매일지'!$M$11:$M$49),"")</f>
        <v/>
      </c>
      <c r="M43" s="26">
        <f>IFERROR(SUMIF('주식 매매일지'!$B$11:$B$49,$B$10:$B$48,'주식 매매일지'!$M$11:$M$49)-'주식 매매일지'!F44*SUMIF('주식 매매일지'!$B$11:$B$49,$B$10:$B$48,'주식 매매일지'!$L$11:$L$49)-K43,"")</f>
        <v>0</v>
      </c>
      <c r="N43" s="25"/>
    </row>
    <row r="44" spans="1:14" ht="26.25" customHeight="1">
      <c r="A44" s="16"/>
      <c r="B44" s="23"/>
      <c r="C44" s="24" t="str">
        <f>IFERROR(VLOOKUP(B44,'주식 매매일지'!$B$9:$W$49,3,FALSE),"")</f>
        <v/>
      </c>
      <c r="D44" s="36" t="str">
        <f>IF(SUMIF('주식 매매일지'!$B$11:$B$49,$B$10:$B$48,'주식 매매일지'!$G$11:$G$49)-SUMIF('주식 매매일지'!$B$11:$B$49,$B$10:$B$48,'주식 매매일지'!$L$11:$L$49)=0,"",SUMIF('주식 매매일지'!$B$11:$B$49,$B$10:$B$48,'주식 매매일지'!$G$11:$G$49)-SUMIF('주식 매매일지'!$B$11:$B$49,$B$10:$B$48,'주식 매매일지'!$L$11:$L$49))</f>
        <v/>
      </c>
      <c r="E44" s="37" t="str">
        <f>IFERROR((SUMIF('주식 매매일지'!$B$11:$B$49,$B$10:$B$48,'주식 매매일지'!$H$11:$H$49)-SUMIF('주식 매매일지'!$B$11:$B$49,$B$10:$B$48,'주식 매매일지'!$M$11:$M$49))/D44,"")</f>
        <v/>
      </c>
      <c r="F44" s="25" t="str">
        <f t="shared" si="3"/>
        <v/>
      </c>
      <c r="G44" s="69"/>
      <c r="H44" s="27" t="str">
        <f t="shared" si="0"/>
        <v/>
      </c>
      <c r="I44" s="26" t="str">
        <f t="shared" si="1"/>
        <v/>
      </c>
      <c r="J44" s="32" t="str">
        <f t="shared" si="2"/>
        <v/>
      </c>
      <c r="K44" s="35">
        <f>SUMIF('주식 매매일지'!$B$11:$B$49,$B$10:$B$48,'주식 매매일지'!$T$11:$T$49)</f>
        <v>0</v>
      </c>
      <c r="L44" s="27" t="str">
        <f>IFERROR(M44/SUMIF('주식 매매일지'!$B$11:$B$49,$B$10:$B$48,'주식 매매일지'!$M$11:$M$49),"")</f>
        <v/>
      </c>
      <c r="M44" s="26">
        <f>IFERROR(SUMIF('주식 매매일지'!$B$11:$B$49,$B$10:$B$48,'주식 매매일지'!$M$11:$M$49)-'주식 매매일지'!F45*SUMIF('주식 매매일지'!$B$11:$B$49,$B$10:$B$48,'주식 매매일지'!$L$11:$L$49)-K44,"")</f>
        <v>0</v>
      </c>
      <c r="N44" s="25"/>
    </row>
    <row r="45" spans="1:14" ht="26.25" customHeight="1">
      <c r="A45" s="16"/>
      <c r="B45" s="23"/>
      <c r="C45" s="24" t="str">
        <f>IFERROR(VLOOKUP(B45,'주식 매매일지'!$B$9:$W$49,3,FALSE),"")</f>
        <v/>
      </c>
      <c r="D45" s="36" t="str">
        <f>IF(SUMIF('주식 매매일지'!$B$11:$B$49,$B$10:$B$48,'주식 매매일지'!$G$11:$G$49)-SUMIF('주식 매매일지'!$B$11:$B$49,$B$10:$B$48,'주식 매매일지'!$L$11:$L$49)=0,"",SUMIF('주식 매매일지'!$B$11:$B$49,$B$10:$B$48,'주식 매매일지'!$G$11:$G$49)-SUMIF('주식 매매일지'!$B$11:$B$49,$B$10:$B$48,'주식 매매일지'!$L$11:$L$49))</f>
        <v/>
      </c>
      <c r="E45" s="37" t="str">
        <f>IFERROR((SUMIF('주식 매매일지'!$B$11:$B$49,$B$10:$B$48,'주식 매매일지'!$H$11:$H$49)-SUMIF('주식 매매일지'!$B$11:$B$49,$B$10:$B$48,'주식 매매일지'!$M$11:$M$49))/D45,"")</f>
        <v/>
      </c>
      <c r="F45" s="25" t="str">
        <f t="shared" si="3"/>
        <v/>
      </c>
      <c r="G45" s="69"/>
      <c r="H45" s="27" t="str">
        <f t="shared" si="0"/>
        <v/>
      </c>
      <c r="I45" s="26" t="str">
        <f t="shared" si="1"/>
        <v/>
      </c>
      <c r="J45" s="32" t="str">
        <f t="shared" si="2"/>
        <v/>
      </c>
      <c r="K45" s="35">
        <f>SUMIF('주식 매매일지'!$B$11:$B$49,$B$10:$B$48,'주식 매매일지'!$T$11:$T$49)</f>
        <v>0</v>
      </c>
      <c r="L45" s="27" t="str">
        <f>IFERROR(M45/SUMIF('주식 매매일지'!$B$11:$B$49,$B$10:$B$48,'주식 매매일지'!$M$11:$M$49),"")</f>
        <v/>
      </c>
      <c r="M45" s="26">
        <f>IFERROR(SUMIF('주식 매매일지'!$B$11:$B$49,$B$10:$B$48,'주식 매매일지'!$M$11:$M$49)-'주식 매매일지'!F46*SUMIF('주식 매매일지'!$B$11:$B$49,$B$10:$B$48,'주식 매매일지'!$L$11:$L$49)-K45,"")</f>
        <v>0</v>
      </c>
      <c r="N45" s="25"/>
    </row>
    <row r="46" spans="1:14" ht="26.25" customHeight="1">
      <c r="A46" s="16"/>
      <c r="B46" s="23"/>
      <c r="C46" s="24" t="str">
        <f>IFERROR(VLOOKUP(B46,'주식 매매일지'!$B$9:$W$49,3,FALSE),"")</f>
        <v/>
      </c>
      <c r="D46" s="36" t="str">
        <f>IF(SUMIF('주식 매매일지'!$B$11:$B$49,$B$10:$B$48,'주식 매매일지'!$G$11:$G$49)-SUMIF('주식 매매일지'!$B$11:$B$49,$B$10:$B$48,'주식 매매일지'!$L$11:$L$49)=0,"",SUMIF('주식 매매일지'!$B$11:$B$49,$B$10:$B$48,'주식 매매일지'!$G$11:$G$49)-SUMIF('주식 매매일지'!$B$11:$B$49,$B$10:$B$48,'주식 매매일지'!$L$11:$L$49))</f>
        <v/>
      </c>
      <c r="E46" s="37" t="str">
        <f>IFERROR((SUMIF('주식 매매일지'!$B$11:$B$49,$B$10:$B$48,'주식 매매일지'!$H$11:$H$49)-SUMIF('주식 매매일지'!$B$11:$B$49,$B$10:$B$48,'주식 매매일지'!$M$11:$M$49))/D46,"")</f>
        <v/>
      </c>
      <c r="F46" s="25" t="str">
        <f t="shared" si="3"/>
        <v/>
      </c>
      <c r="G46" s="69"/>
      <c r="H46" s="27" t="str">
        <f t="shared" si="0"/>
        <v/>
      </c>
      <c r="I46" s="26" t="str">
        <f t="shared" si="1"/>
        <v/>
      </c>
      <c r="J46" s="32" t="str">
        <f t="shared" si="2"/>
        <v/>
      </c>
      <c r="K46" s="35">
        <f>SUMIF('주식 매매일지'!$B$11:$B$49,$B$10:$B$48,'주식 매매일지'!$T$11:$T$49)</f>
        <v>0</v>
      </c>
      <c r="L46" s="27" t="str">
        <f>IFERROR(M46/SUMIF('주식 매매일지'!$B$11:$B$49,$B$10:$B$48,'주식 매매일지'!$M$11:$M$49),"")</f>
        <v/>
      </c>
      <c r="M46" s="26">
        <f>IFERROR(SUMIF('주식 매매일지'!$B$11:$B$49,$B$10:$B$48,'주식 매매일지'!$M$11:$M$49)-'주식 매매일지'!F47*SUMIF('주식 매매일지'!$B$11:$B$49,$B$10:$B$48,'주식 매매일지'!$L$11:$L$49)-K46,"")</f>
        <v>0</v>
      </c>
      <c r="N46" s="25"/>
    </row>
    <row r="47" spans="1:14" ht="26.25" customHeight="1">
      <c r="A47" s="16"/>
      <c r="B47" s="23"/>
      <c r="C47" s="24" t="str">
        <f>IFERROR(VLOOKUP(B47,'주식 매매일지'!$B$9:$W$49,3,FALSE),"")</f>
        <v/>
      </c>
      <c r="D47" s="36" t="str">
        <f>IF(SUMIF('주식 매매일지'!$B$11:$B$49,$B$10:$B$48,'주식 매매일지'!$G$11:$G$49)-SUMIF('주식 매매일지'!$B$11:$B$49,$B$10:$B$48,'주식 매매일지'!$L$11:$L$49)=0,"",SUMIF('주식 매매일지'!$B$11:$B$49,$B$10:$B$48,'주식 매매일지'!$G$11:$G$49)-SUMIF('주식 매매일지'!$B$11:$B$49,$B$10:$B$48,'주식 매매일지'!$L$11:$L$49))</f>
        <v/>
      </c>
      <c r="E47" s="37" t="str">
        <f>IFERROR((SUMIF('주식 매매일지'!$B$11:$B$49,$B$10:$B$48,'주식 매매일지'!$H$11:$H$49)-SUMIF('주식 매매일지'!$B$11:$B$49,$B$10:$B$48,'주식 매매일지'!$M$11:$M$49))/D47,"")</f>
        <v/>
      </c>
      <c r="F47" s="25" t="str">
        <f t="shared" si="3"/>
        <v/>
      </c>
      <c r="G47" s="69"/>
      <c r="H47" s="27" t="str">
        <f t="shared" si="0"/>
        <v/>
      </c>
      <c r="I47" s="26" t="str">
        <f t="shared" si="1"/>
        <v/>
      </c>
      <c r="J47" s="32" t="str">
        <f t="shared" si="2"/>
        <v/>
      </c>
      <c r="K47" s="35">
        <f>SUMIF('주식 매매일지'!$B$11:$B$49,$B$10:$B$48,'주식 매매일지'!$T$11:$T$49)</f>
        <v>0</v>
      </c>
      <c r="L47" s="27" t="str">
        <f>IFERROR(M47/SUMIF('주식 매매일지'!$B$11:$B$49,$B$10:$B$48,'주식 매매일지'!$M$11:$M$49),"")</f>
        <v/>
      </c>
      <c r="M47" s="26">
        <f>IFERROR(SUMIF('주식 매매일지'!$B$11:$B$49,$B$10:$B$48,'주식 매매일지'!$M$11:$M$49)-'주식 매매일지'!F48*SUMIF('주식 매매일지'!$B$11:$B$49,$B$10:$B$48,'주식 매매일지'!$L$11:$L$49)-K47,"")</f>
        <v>0</v>
      </c>
      <c r="N47" s="25"/>
    </row>
    <row r="48" spans="1:14" ht="26.25" customHeight="1">
      <c r="A48" s="16"/>
      <c r="B48" s="23"/>
      <c r="C48" s="24" t="str">
        <f>IFERROR(VLOOKUP(B48,'주식 매매일지'!$B$9:$W$49,3,FALSE),"")</f>
        <v/>
      </c>
      <c r="D48" s="36" t="str">
        <f>IF(SUMIF('주식 매매일지'!$B$11:$B$49,$B$10:$B$48,'주식 매매일지'!$G$11:$G$49)-SUMIF('주식 매매일지'!$B$11:$B$49,$B$10:$B$48,'주식 매매일지'!$L$11:$L$49)=0,"",SUMIF('주식 매매일지'!$B$11:$B$49,$B$10:$B$48,'주식 매매일지'!$G$11:$G$49)-SUMIF('주식 매매일지'!$B$11:$B$49,$B$10:$B$48,'주식 매매일지'!$L$11:$L$49))</f>
        <v/>
      </c>
      <c r="E48" s="37" t="str">
        <f>IFERROR((SUMIF('주식 매매일지'!$B$11:$B$49,$B$10:$B$48,'주식 매매일지'!$H$11:$H$49)-SUMIF('주식 매매일지'!$B$11:$B$49,$B$10:$B$48,'주식 매매일지'!$M$11:$M$49))/D48,"")</f>
        <v/>
      </c>
      <c r="F48" s="25" t="str">
        <f t="shared" si="3"/>
        <v/>
      </c>
      <c r="G48" s="69"/>
      <c r="H48" s="27" t="str">
        <f t="shared" si="0"/>
        <v/>
      </c>
      <c r="I48" s="26" t="str">
        <f t="shared" si="1"/>
        <v/>
      </c>
      <c r="J48" s="32" t="str">
        <f t="shared" si="2"/>
        <v/>
      </c>
      <c r="K48" s="35">
        <f>SUMIF('주식 매매일지'!$B$11:$B$49,$B$10:$B$48,'주식 매매일지'!$T$11:$T$49)</f>
        <v>0</v>
      </c>
      <c r="L48" s="27" t="str">
        <f>IFERROR(M48/SUMIF('주식 매매일지'!$B$11:$B$49,$B$10:$B$48,'주식 매매일지'!$M$11:$M$49),"")</f>
        <v/>
      </c>
      <c r="M48" s="26">
        <f>IFERROR(SUMIF('주식 매매일지'!$B$11:$B$49,$B$10:$B$48,'주식 매매일지'!$M$11:$M$49)-'주식 매매일지'!F49*SUMIF('주식 매매일지'!$B$11:$B$49,$B$10:$B$48,'주식 매매일지'!$L$11:$L$49)-K48,"")</f>
        <v>0</v>
      </c>
      <c r="N48" s="25"/>
    </row>
    <row r="49" spans="1:14" ht="26.1" customHeight="1">
      <c r="A49" s="16"/>
      <c r="B49" s="20"/>
      <c r="C49" s="21"/>
      <c r="D49" s="21"/>
      <c r="E49" s="21"/>
      <c r="F49" s="21"/>
      <c r="G49" s="21"/>
      <c r="H49" s="29"/>
      <c r="I49" s="28"/>
      <c r="J49" s="28"/>
      <c r="K49" s="28"/>
      <c r="L49" s="29"/>
      <c r="M49" s="28"/>
      <c r="N49" s="21"/>
    </row>
    <row r="50" spans="1:14" ht="26.1" customHeight="1">
      <c r="A50" s="16"/>
      <c r="B50" s="20"/>
      <c r="C50" s="21"/>
      <c r="D50" s="21"/>
      <c r="E50" s="21"/>
      <c r="F50" s="21"/>
      <c r="G50" s="21"/>
      <c r="H50" s="29"/>
      <c r="I50" s="28"/>
      <c r="J50" s="28"/>
      <c r="K50" s="28"/>
      <c r="L50" s="29"/>
      <c r="M50" s="28"/>
      <c r="N50" s="21"/>
    </row>
    <row r="51" spans="1:14" ht="26.1" customHeight="1">
      <c r="A51" s="16"/>
      <c r="B51" s="20"/>
      <c r="C51" s="21"/>
      <c r="D51" s="21"/>
      <c r="E51" s="21"/>
      <c r="F51" s="21"/>
      <c r="G51" s="21"/>
      <c r="H51" s="29"/>
      <c r="I51" s="28"/>
      <c r="J51" s="28"/>
      <c r="K51" s="28"/>
      <c r="L51" s="29"/>
      <c r="M51" s="28"/>
      <c r="N51" s="21"/>
    </row>
    <row r="52" spans="1:14" ht="26.1" customHeight="1">
      <c r="A52" s="16"/>
      <c r="B52" s="20"/>
      <c r="C52" s="21"/>
      <c r="D52" s="21"/>
      <c r="E52" s="21"/>
      <c r="F52" s="21"/>
      <c r="G52" s="21"/>
      <c r="H52" s="29"/>
      <c r="I52" s="28"/>
      <c r="J52" s="28"/>
      <c r="K52" s="28"/>
      <c r="L52" s="29"/>
      <c r="M52" s="28"/>
      <c r="N52" s="21"/>
    </row>
    <row r="53" spans="1:14" ht="26.1" customHeight="1">
      <c r="A53" s="16"/>
      <c r="B53" s="20"/>
      <c r="C53" s="21"/>
      <c r="D53" s="21"/>
      <c r="E53" s="21"/>
      <c r="F53" s="21"/>
      <c r="G53" s="21"/>
      <c r="H53" s="29"/>
      <c r="I53" s="28"/>
      <c r="J53" s="28"/>
      <c r="K53" s="28"/>
      <c r="L53" s="29"/>
      <c r="M53" s="28"/>
      <c r="N53" s="21"/>
    </row>
    <row r="54" spans="1:14" ht="26.1" customHeight="1">
      <c r="A54" s="16"/>
      <c r="B54" s="20"/>
      <c r="C54" s="21"/>
      <c r="D54" s="21"/>
      <c r="E54" s="21"/>
      <c r="F54" s="21"/>
      <c r="G54" s="21"/>
      <c r="H54" s="29"/>
      <c r="I54" s="28"/>
      <c r="J54" s="28"/>
      <c r="K54" s="28"/>
      <c r="L54" s="29"/>
      <c r="M54" s="28"/>
      <c r="N54" s="21"/>
    </row>
    <row r="55" spans="1:14" ht="26.1" customHeight="1">
      <c r="A55" s="16"/>
      <c r="B55" s="20"/>
      <c r="C55" s="21"/>
      <c r="D55" s="21"/>
      <c r="E55" s="21"/>
      <c r="F55" s="21"/>
      <c r="G55" s="21"/>
      <c r="H55" s="29"/>
      <c r="I55" s="28"/>
      <c r="J55" s="28"/>
      <c r="K55" s="28"/>
      <c r="L55" s="29"/>
      <c r="M55" s="28"/>
      <c r="N55" s="21"/>
    </row>
    <row r="56" spans="1:14" ht="26.1" customHeight="1">
      <c r="A56" s="16"/>
      <c r="B56" s="20"/>
      <c r="C56" s="21"/>
      <c r="D56" s="21"/>
      <c r="E56" s="21"/>
      <c r="F56" s="21"/>
      <c r="G56" s="21"/>
      <c r="H56" s="29"/>
      <c r="I56" s="28"/>
      <c r="J56" s="28"/>
      <c r="K56" s="28"/>
      <c r="L56" s="29"/>
      <c r="M56" s="28"/>
      <c r="N56" s="21"/>
    </row>
    <row r="57" spans="1:14" ht="26.1" customHeight="1">
      <c r="A57" s="16"/>
      <c r="B57" s="20"/>
      <c r="C57" s="21"/>
      <c r="D57" s="21"/>
      <c r="E57" s="21"/>
      <c r="F57" s="21"/>
      <c r="G57" s="21"/>
      <c r="H57" s="29"/>
      <c r="I57" s="28"/>
      <c r="J57" s="28"/>
      <c r="K57" s="28"/>
      <c r="L57" s="29"/>
      <c r="M57" s="28"/>
      <c r="N57" s="21"/>
    </row>
    <row r="58" spans="1:14" ht="26.1" customHeight="1">
      <c r="A58" s="16"/>
      <c r="B58" s="20"/>
      <c r="C58" s="21"/>
      <c r="D58" s="21"/>
      <c r="E58" s="21"/>
      <c r="F58" s="21"/>
      <c r="G58" s="21"/>
      <c r="H58" s="29"/>
      <c r="I58" s="28"/>
      <c r="J58" s="28"/>
      <c r="K58" s="28"/>
      <c r="L58" s="29"/>
      <c r="M58" s="28"/>
      <c r="N58" s="21"/>
    </row>
    <row r="59" spans="1:14" ht="26.1" customHeight="1">
      <c r="A59" s="16"/>
      <c r="B59" s="20"/>
      <c r="C59" s="21"/>
      <c r="D59" s="21"/>
      <c r="E59" s="21"/>
      <c r="F59" s="21"/>
      <c r="G59" s="21"/>
      <c r="H59" s="29"/>
      <c r="I59" s="28"/>
      <c r="J59" s="28"/>
      <c r="K59" s="28"/>
      <c r="L59" s="29"/>
      <c r="M59" s="28"/>
      <c r="N59" s="21"/>
    </row>
    <row r="60" spans="1:14" ht="26.1" customHeight="1">
      <c r="A60" s="16"/>
      <c r="B60" s="20"/>
      <c r="C60" s="21"/>
      <c r="D60" s="21"/>
      <c r="E60" s="21"/>
      <c r="F60" s="21"/>
      <c r="G60" s="21"/>
      <c r="H60" s="29"/>
      <c r="I60" s="28"/>
      <c r="J60" s="28"/>
      <c r="K60" s="28"/>
      <c r="L60" s="29"/>
      <c r="M60" s="28"/>
      <c r="N60" s="21"/>
    </row>
    <row r="61" spans="1:14" ht="26.1" customHeight="1">
      <c r="A61" s="16"/>
      <c r="B61" s="20"/>
      <c r="C61" s="21"/>
      <c r="D61" s="21"/>
      <c r="E61" s="21"/>
      <c r="F61" s="21"/>
      <c r="G61" s="21"/>
      <c r="H61" s="29"/>
      <c r="I61" s="28"/>
      <c r="J61" s="28"/>
      <c r="K61" s="28"/>
      <c r="L61" s="29"/>
      <c r="M61" s="28"/>
      <c r="N61" s="21"/>
    </row>
    <row r="62" spans="1:14" ht="26.1" customHeight="1">
      <c r="A62" s="16"/>
      <c r="B62" s="20"/>
      <c r="C62" s="21"/>
      <c r="D62" s="21"/>
      <c r="E62" s="21"/>
      <c r="F62" s="21"/>
      <c r="G62" s="21"/>
      <c r="H62" s="29"/>
      <c r="I62" s="28"/>
      <c r="J62" s="28"/>
      <c r="K62" s="28"/>
      <c r="L62" s="29"/>
      <c r="M62" s="28"/>
      <c r="N62" s="21"/>
    </row>
    <row r="63" spans="1:14" ht="26.1" customHeight="1">
      <c r="A63" s="16"/>
      <c r="B63" s="20"/>
      <c r="C63" s="21"/>
      <c r="D63" s="21"/>
      <c r="E63" s="21"/>
      <c r="F63" s="21"/>
      <c r="G63" s="21"/>
      <c r="H63" s="29"/>
      <c r="I63" s="28"/>
      <c r="J63" s="28"/>
      <c r="K63" s="28"/>
      <c r="L63" s="29"/>
      <c r="M63" s="28"/>
      <c r="N63" s="21"/>
    </row>
    <row r="64" spans="1:14" ht="26.1" customHeight="1">
      <c r="A64" s="16"/>
      <c r="B64" s="20"/>
      <c r="C64" s="21"/>
      <c r="D64" s="21"/>
      <c r="E64" s="21"/>
      <c r="F64" s="21"/>
      <c r="G64" s="21"/>
      <c r="H64" s="29"/>
      <c r="I64" s="28"/>
      <c r="J64" s="28"/>
      <c r="K64" s="28"/>
      <c r="L64" s="29"/>
      <c r="M64" s="28"/>
      <c r="N64" s="21"/>
    </row>
    <row r="65" spans="1:14" ht="26.1" customHeight="1">
      <c r="A65" s="16"/>
      <c r="B65" s="20"/>
      <c r="C65" s="21"/>
      <c r="D65" s="21"/>
      <c r="E65" s="21"/>
      <c r="F65" s="21"/>
      <c r="G65" s="21"/>
      <c r="H65" s="29"/>
      <c r="I65" s="28"/>
      <c r="J65" s="28"/>
      <c r="K65" s="28"/>
      <c r="L65" s="29"/>
      <c r="M65" s="28"/>
      <c r="N65" s="21"/>
    </row>
    <row r="66" spans="1:14" ht="26.1" customHeight="1">
      <c r="A66" s="16"/>
      <c r="B66" s="20"/>
      <c r="C66" s="21"/>
      <c r="D66" s="21"/>
      <c r="E66" s="21"/>
      <c r="F66" s="21"/>
      <c r="G66" s="21"/>
      <c r="H66" s="29"/>
      <c r="I66" s="28"/>
      <c r="J66" s="28"/>
      <c r="K66" s="28"/>
      <c r="L66" s="29"/>
      <c r="M66" s="28"/>
      <c r="N66" s="21"/>
    </row>
    <row r="67" spans="1:14" ht="26.1" customHeight="1">
      <c r="A67" s="16"/>
      <c r="B67" s="20"/>
      <c r="C67" s="21"/>
      <c r="D67" s="21"/>
      <c r="E67" s="21"/>
      <c r="F67" s="21"/>
      <c r="G67" s="21"/>
      <c r="H67" s="29"/>
      <c r="I67" s="28"/>
      <c r="J67" s="28"/>
      <c r="K67" s="28"/>
      <c r="L67" s="29"/>
      <c r="M67" s="28"/>
      <c r="N67" s="21"/>
    </row>
    <row r="68" spans="1:14" ht="26.1" customHeight="1">
      <c r="A68" s="16"/>
      <c r="B68" s="20"/>
      <c r="C68" s="21"/>
      <c r="D68" s="21"/>
      <c r="E68" s="21"/>
      <c r="F68" s="21"/>
      <c r="G68" s="21"/>
      <c r="H68" s="29"/>
      <c r="I68" s="28"/>
      <c r="J68" s="28"/>
      <c r="K68" s="28"/>
      <c r="L68" s="29"/>
      <c r="M68" s="28"/>
      <c r="N68" s="21"/>
    </row>
    <row r="69" spans="1:14" ht="26.1" customHeight="1">
      <c r="A69" s="16"/>
      <c r="B69" s="20"/>
      <c r="C69" s="21"/>
      <c r="D69" s="21"/>
      <c r="E69" s="21"/>
      <c r="F69" s="21"/>
      <c r="G69" s="21"/>
      <c r="H69" s="29"/>
      <c r="I69" s="28"/>
      <c r="J69" s="28"/>
      <c r="K69" s="28"/>
      <c r="L69" s="29"/>
      <c r="M69" s="28"/>
      <c r="N69" s="21"/>
    </row>
    <row r="70" spans="1:14" ht="26.1" customHeight="1">
      <c r="A70" s="16"/>
      <c r="B70" s="20"/>
      <c r="C70" s="21"/>
      <c r="D70" s="21"/>
      <c r="E70" s="21"/>
      <c r="F70" s="21"/>
      <c r="G70" s="21"/>
      <c r="H70" s="29"/>
      <c r="I70" s="28"/>
      <c r="J70" s="28"/>
      <c r="K70" s="28"/>
      <c r="L70" s="29"/>
      <c r="M70" s="28"/>
      <c r="N70" s="21"/>
    </row>
    <row r="71" spans="1:14" ht="26.1" customHeight="1">
      <c r="A71" s="16"/>
      <c r="B71" s="20"/>
      <c r="C71" s="21"/>
      <c r="D71" s="21"/>
      <c r="E71" s="21"/>
      <c r="F71" s="21"/>
      <c r="G71" s="21"/>
      <c r="H71" s="29"/>
      <c r="I71" s="28"/>
      <c r="J71" s="28"/>
      <c r="K71" s="28"/>
      <c r="L71" s="29"/>
      <c r="M71" s="28"/>
      <c r="N71" s="21"/>
    </row>
    <row r="72" spans="1:14" ht="26.1" customHeight="1">
      <c r="A72" s="16"/>
      <c r="B72" s="20"/>
      <c r="C72" s="21"/>
      <c r="D72" s="21"/>
      <c r="E72" s="21"/>
      <c r="F72" s="21"/>
      <c r="G72" s="21"/>
      <c r="H72" s="29"/>
      <c r="I72" s="28"/>
      <c r="J72" s="28"/>
      <c r="K72" s="28"/>
      <c r="L72" s="29"/>
      <c r="M72" s="28"/>
      <c r="N72" s="21"/>
    </row>
    <row r="73" spans="1:14" ht="26.1" customHeight="1">
      <c r="A73" s="16"/>
      <c r="B73" s="20"/>
      <c r="C73" s="21"/>
      <c r="D73" s="21"/>
      <c r="E73" s="21"/>
      <c r="F73" s="21"/>
      <c r="G73" s="21"/>
      <c r="H73" s="29"/>
      <c r="I73" s="28"/>
      <c r="J73" s="28"/>
      <c r="K73" s="28"/>
      <c r="L73" s="29"/>
      <c r="M73" s="28"/>
      <c r="N73" s="21"/>
    </row>
    <row r="74" spans="1:14" ht="26.1" customHeight="1">
      <c r="A74" s="16"/>
      <c r="B74" s="20"/>
      <c r="C74" s="21"/>
      <c r="D74" s="21"/>
      <c r="E74" s="21"/>
      <c r="F74" s="21"/>
      <c r="G74" s="21"/>
      <c r="H74" s="29"/>
      <c r="I74" s="28"/>
      <c r="J74" s="28"/>
      <c r="K74" s="28"/>
      <c r="L74" s="29"/>
      <c r="M74" s="28"/>
      <c r="N74" s="21"/>
    </row>
    <row r="75" spans="1:14" ht="26.1" customHeight="1">
      <c r="A75" s="16"/>
      <c r="B75" s="20"/>
      <c r="C75" s="21"/>
      <c r="D75" s="21"/>
      <c r="E75" s="21"/>
      <c r="F75" s="21"/>
      <c r="G75" s="21"/>
      <c r="H75" s="29"/>
      <c r="I75" s="28"/>
      <c r="J75" s="28"/>
      <c r="K75" s="28"/>
      <c r="L75" s="29"/>
      <c r="M75" s="28"/>
      <c r="N75" s="21"/>
    </row>
    <row r="76" spans="1:14" ht="26.1" customHeight="1">
      <c r="A76" s="16"/>
      <c r="B76" s="20"/>
      <c r="C76" s="21"/>
      <c r="D76" s="21"/>
      <c r="E76" s="21"/>
      <c r="F76" s="21"/>
      <c r="G76" s="21"/>
      <c r="H76" s="29"/>
      <c r="I76" s="28"/>
      <c r="J76" s="28"/>
      <c r="K76" s="28"/>
      <c r="L76" s="29"/>
      <c r="M76" s="28"/>
      <c r="N76" s="21"/>
    </row>
    <row r="77" spans="1:14" ht="26.1" customHeight="1">
      <c r="A77" s="16"/>
      <c r="B77" s="20"/>
      <c r="C77" s="21"/>
      <c r="D77" s="21"/>
      <c r="E77" s="21"/>
      <c r="F77" s="21"/>
      <c r="G77" s="21"/>
      <c r="H77" s="29"/>
      <c r="I77" s="28"/>
      <c r="J77" s="28"/>
      <c r="K77" s="28"/>
      <c r="L77" s="29"/>
      <c r="M77" s="28"/>
      <c r="N77" s="21"/>
    </row>
    <row r="78" spans="1:14" ht="26.1" customHeight="1">
      <c r="A78" s="16"/>
      <c r="B78" s="20"/>
      <c r="C78" s="21"/>
      <c r="D78" s="21"/>
      <c r="E78" s="21"/>
      <c r="F78" s="21"/>
      <c r="G78" s="21"/>
      <c r="H78" s="29"/>
      <c r="I78" s="28"/>
      <c r="J78" s="28"/>
      <c r="K78" s="28"/>
      <c r="L78" s="29"/>
      <c r="M78" s="28"/>
      <c r="N78" s="21"/>
    </row>
    <row r="79" spans="1:14" ht="26.1" customHeight="1">
      <c r="A79" s="16"/>
      <c r="B79" s="20"/>
      <c r="C79" s="21"/>
      <c r="D79" s="21"/>
      <c r="E79" s="21"/>
      <c r="F79" s="21"/>
      <c r="G79" s="21"/>
      <c r="H79" s="29"/>
      <c r="I79" s="28"/>
      <c r="J79" s="28"/>
      <c r="K79" s="28"/>
      <c r="L79" s="29"/>
      <c r="M79" s="28"/>
      <c r="N79" s="21"/>
    </row>
    <row r="80" spans="1:14" ht="26.1" customHeight="1">
      <c r="A80" s="16"/>
      <c r="B80" s="20"/>
      <c r="C80" s="21"/>
      <c r="D80" s="21"/>
      <c r="E80" s="21"/>
      <c r="F80" s="21"/>
      <c r="G80" s="21"/>
      <c r="H80" s="29"/>
      <c r="I80" s="28"/>
      <c r="J80" s="28"/>
      <c r="K80" s="28"/>
      <c r="L80" s="29"/>
      <c r="M80" s="28"/>
      <c r="N80" s="21"/>
    </row>
    <row r="81" spans="1:14" ht="26.1" customHeight="1">
      <c r="A81" s="16"/>
      <c r="B81" s="20"/>
      <c r="C81" s="21"/>
      <c r="D81" s="21"/>
      <c r="E81" s="21"/>
      <c r="F81" s="21"/>
      <c r="G81" s="21"/>
      <c r="H81" s="29"/>
      <c r="I81" s="28"/>
      <c r="J81" s="28"/>
      <c r="K81" s="28"/>
      <c r="L81" s="29"/>
      <c r="M81" s="28"/>
      <c r="N81" s="21"/>
    </row>
    <row r="82" spans="1:14" ht="26.1" customHeight="1">
      <c r="A82" s="16"/>
      <c r="B82" s="20"/>
      <c r="C82" s="21"/>
      <c r="D82" s="21"/>
      <c r="E82" s="21"/>
      <c r="F82" s="21"/>
      <c r="G82" s="21"/>
      <c r="H82" s="29"/>
      <c r="I82" s="28"/>
      <c r="J82" s="28"/>
      <c r="K82" s="28"/>
      <c r="L82" s="29"/>
      <c r="M82" s="28"/>
      <c r="N82" s="21"/>
    </row>
    <row r="83" spans="1:14" ht="26.1" customHeight="1">
      <c r="A83" s="16"/>
      <c r="B83" s="20"/>
      <c r="C83" s="21"/>
      <c r="D83" s="21"/>
      <c r="E83" s="21"/>
      <c r="F83" s="21"/>
      <c r="G83" s="21"/>
      <c r="H83" s="29"/>
      <c r="I83" s="28"/>
      <c r="J83" s="28"/>
      <c r="K83" s="28"/>
      <c r="L83" s="29"/>
      <c r="M83" s="28"/>
      <c r="N83" s="21"/>
    </row>
    <row r="84" spans="1:14" ht="26.1" customHeight="1">
      <c r="A84" s="16"/>
      <c r="B84" s="20"/>
      <c r="C84" s="21"/>
      <c r="D84" s="21"/>
      <c r="E84" s="21"/>
      <c r="F84" s="21"/>
      <c r="G84" s="21"/>
      <c r="H84" s="29"/>
      <c r="I84" s="28"/>
      <c r="J84" s="28"/>
      <c r="K84" s="28"/>
      <c r="L84" s="29"/>
      <c r="M84" s="28"/>
      <c r="N84" s="21"/>
    </row>
    <row r="85" spans="1:14" ht="26.1" customHeight="1">
      <c r="A85" s="16"/>
      <c r="B85" s="20"/>
      <c r="C85" s="21"/>
      <c r="D85" s="21"/>
      <c r="E85" s="21"/>
      <c r="F85" s="21"/>
      <c r="G85" s="21"/>
      <c r="H85" s="29"/>
      <c r="I85" s="28"/>
      <c r="J85" s="28"/>
      <c r="K85" s="28"/>
      <c r="L85" s="29"/>
      <c r="M85" s="28"/>
      <c r="N85" s="21"/>
    </row>
    <row r="86" spans="1:14" ht="26.1" customHeight="1">
      <c r="A86" s="16"/>
      <c r="B86" s="20"/>
      <c r="C86" s="21"/>
      <c r="D86" s="21"/>
      <c r="E86" s="21"/>
      <c r="F86" s="21"/>
      <c r="G86" s="21"/>
      <c r="H86" s="29"/>
      <c r="I86" s="28"/>
      <c r="J86" s="28"/>
      <c r="K86" s="28"/>
      <c r="L86" s="29"/>
      <c r="M86" s="28"/>
      <c r="N86" s="21"/>
    </row>
    <row r="87" spans="1:14" ht="26.1" customHeight="1">
      <c r="A87" s="16"/>
      <c r="B87" s="20"/>
      <c r="C87" s="21"/>
      <c r="D87" s="21"/>
      <c r="E87" s="21"/>
      <c r="F87" s="21"/>
      <c r="G87" s="21"/>
      <c r="H87" s="29"/>
      <c r="I87" s="28"/>
      <c r="J87" s="28"/>
      <c r="K87" s="28"/>
      <c r="L87" s="29"/>
      <c r="M87" s="28"/>
      <c r="N87" s="21"/>
    </row>
    <row r="88" spans="1:14" ht="26.1" customHeight="1">
      <c r="A88" s="16"/>
      <c r="B88" s="20"/>
      <c r="C88" s="21"/>
      <c r="D88" s="21"/>
      <c r="E88" s="21"/>
      <c r="F88" s="21"/>
      <c r="G88" s="21"/>
      <c r="H88" s="29"/>
      <c r="I88" s="28"/>
      <c r="J88" s="28"/>
      <c r="K88" s="28"/>
      <c r="L88" s="29"/>
      <c r="M88" s="28"/>
      <c r="N88" s="21"/>
    </row>
    <row r="89" spans="1:14" ht="26.1" customHeight="1">
      <c r="A89" s="16"/>
      <c r="B89" s="20"/>
      <c r="C89" s="21"/>
      <c r="D89" s="21"/>
      <c r="E89" s="21"/>
      <c r="F89" s="21"/>
      <c r="G89" s="21"/>
      <c r="H89" s="29"/>
      <c r="I89" s="28"/>
      <c r="J89" s="28"/>
      <c r="K89" s="28"/>
      <c r="L89" s="29"/>
      <c r="M89" s="28"/>
      <c r="N89" s="21"/>
    </row>
    <row r="90" spans="1:14" ht="26.1" customHeight="1">
      <c r="A90" s="16"/>
      <c r="B90" s="20"/>
      <c r="C90" s="21"/>
      <c r="D90" s="21"/>
      <c r="E90" s="21"/>
      <c r="F90" s="21"/>
      <c r="G90" s="21"/>
      <c r="H90" s="29"/>
      <c r="I90" s="28"/>
      <c r="J90" s="28"/>
      <c r="K90" s="28"/>
      <c r="L90" s="29"/>
      <c r="M90" s="28"/>
      <c r="N90" s="21"/>
    </row>
    <row r="91" spans="1:14" ht="26.1" customHeight="1">
      <c r="A91" s="16"/>
      <c r="B91" s="20"/>
      <c r="C91" s="21"/>
      <c r="D91" s="21"/>
      <c r="E91" s="21"/>
      <c r="F91" s="21"/>
      <c r="G91" s="21"/>
      <c r="H91" s="29"/>
      <c r="I91" s="28"/>
      <c r="J91" s="28"/>
      <c r="K91" s="28"/>
      <c r="L91" s="29"/>
      <c r="M91" s="28"/>
      <c r="N91" s="21"/>
    </row>
    <row r="92" spans="1:14" ht="26.1" customHeight="1">
      <c r="A92" s="16"/>
      <c r="B92" s="20"/>
      <c r="C92" s="21"/>
      <c r="D92" s="21"/>
      <c r="E92" s="21"/>
      <c r="F92" s="21"/>
      <c r="G92" s="21"/>
      <c r="H92" s="29"/>
      <c r="I92" s="28"/>
      <c r="J92" s="28"/>
      <c r="K92" s="28"/>
      <c r="L92" s="29"/>
      <c r="M92" s="28"/>
      <c r="N92" s="21"/>
    </row>
    <row r="93" spans="1:14" ht="26.1" customHeight="1">
      <c r="A93" s="16"/>
      <c r="B93" s="20"/>
      <c r="C93" s="21"/>
      <c r="D93" s="21"/>
      <c r="E93" s="21"/>
      <c r="F93" s="21"/>
      <c r="G93" s="21"/>
      <c r="H93" s="29"/>
      <c r="I93" s="28"/>
      <c r="J93" s="28"/>
      <c r="K93" s="28"/>
      <c r="L93" s="29"/>
      <c r="M93" s="28"/>
      <c r="N93" s="21"/>
    </row>
    <row r="94" spans="1:14" ht="26.1" customHeight="1">
      <c r="A94" s="16"/>
      <c r="B94" s="20"/>
      <c r="C94" s="21"/>
      <c r="D94" s="21"/>
      <c r="E94" s="21"/>
      <c r="F94" s="21"/>
      <c r="G94" s="21"/>
      <c r="H94" s="29"/>
      <c r="I94" s="28"/>
      <c r="J94" s="28"/>
      <c r="K94" s="28"/>
      <c r="L94" s="29"/>
      <c r="M94" s="28"/>
      <c r="N94" s="21"/>
    </row>
    <row r="95" spans="1:14" ht="26.1" customHeight="1">
      <c r="A95" s="16"/>
      <c r="B95" s="20"/>
      <c r="C95" s="21"/>
      <c r="D95" s="21"/>
      <c r="E95" s="21"/>
      <c r="F95" s="21"/>
      <c r="G95" s="21"/>
      <c r="H95" s="29"/>
      <c r="I95" s="28"/>
      <c r="J95" s="28"/>
      <c r="K95" s="28"/>
      <c r="L95" s="29"/>
      <c r="M95" s="28"/>
      <c r="N95" s="21"/>
    </row>
    <row r="96" spans="1:14" ht="26.1" customHeight="1">
      <c r="A96" s="16"/>
      <c r="B96" s="20"/>
      <c r="C96" s="21"/>
      <c r="D96" s="21"/>
      <c r="E96" s="21"/>
      <c r="F96" s="21"/>
      <c r="G96" s="21"/>
      <c r="H96" s="29"/>
      <c r="I96" s="28"/>
      <c r="J96" s="28"/>
      <c r="K96" s="28"/>
      <c r="L96" s="29"/>
      <c r="M96" s="28"/>
      <c r="N96" s="21"/>
    </row>
    <row r="97" spans="1:14" ht="26.1" customHeight="1">
      <c r="A97" s="16"/>
      <c r="B97" s="20"/>
      <c r="C97" s="21"/>
      <c r="D97" s="21"/>
      <c r="E97" s="21"/>
      <c r="F97" s="21"/>
      <c r="G97" s="21"/>
      <c r="H97" s="29"/>
      <c r="I97" s="28"/>
      <c r="J97" s="28"/>
      <c r="K97" s="28"/>
      <c r="L97" s="29"/>
      <c r="M97" s="28"/>
      <c r="N97" s="21"/>
    </row>
    <row r="98" spans="1:14" ht="26.1" customHeight="1">
      <c r="A98" s="16"/>
      <c r="B98" s="20"/>
      <c r="C98" s="21"/>
      <c r="D98" s="21"/>
      <c r="E98" s="21"/>
      <c r="F98" s="21"/>
      <c r="G98" s="21"/>
      <c r="H98" s="29"/>
      <c r="I98" s="28"/>
      <c r="J98" s="28"/>
      <c r="K98" s="28"/>
      <c r="L98" s="29"/>
      <c r="M98" s="28"/>
      <c r="N98" s="21"/>
    </row>
    <row r="99" spans="1:14" ht="26.1" customHeight="1"/>
    <row r="100" spans="1:14" ht="26.1" customHeight="1"/>
    <row r="101" spans="1:14" ht="26.1" customHeight="1"/>
    <row r="102" spans="1:14" ht="26.1" customHeight="1"/>
    <row r="103" spans="1:14" ht="26.1" customHeight="1"/>
    <row r="104" spans="1:14" ht="26.1" customHeight="1"/>
    <row r="105" spans="1:14" ht="26.1" customHeight="1"/>
    <row r="106" spans="1:14" ht="26.1" customHeight="1"/>
    <row r="107" spans="1:14" ht="26.1" customHeight="1"/>
    <row r="108" spans="1:14" ht="26.1" customHeight="1"/>
    <row r="109" spans="1:14" ht="26.1" customHeight="1"/>
    <row r="110" spans="1:14" ht="26.1" customHeight="1"/>
    <row r="111" spans="1:14" ht="26.1" customHeight="1"/>
    <row r="112" spans="1:14" ht="26.1" customHeight="1"/>
    <row r="113" ht="26.1" customHeight="1"/>
    <row r="114" ht="26.1" customHeight="1"/>
    <row r="115" ht="26.1" customHeight="1"/>
    <row r="116" ht="26.1" customHeight="1"/>
    <row r="117" ht="26.1" customHeight="1"/>
    <row r="118" ht="26.1" customHeight="1"/>
    <row r="119" ht="26.1" customHeight="1"/>
    <row r="120" ht="26.1" customHeight="1"/>
    <row r="121" ht="26.1" customHeight="1"/>
    <row r="122" ht="26.1" customHeight="1"/>
    <row r="123" ht="26.1" customHeight="1"/>
    <row r="124" ht="26.1" customHeight="1"/>
    <row r="125" ht="26.1" customHeight="1"/>
    <row r="126" ht="26.1" customHeight="1"/>
    <row r="127" ht="26.1" customHeight="1"/>
    <row r="128" ht="26.1" customHeight="1"/>
    <row r="129" ht="26.1" customHeight="1"/>
    <row r="130" ht="26.1" customHeight="1"/>
    <row r="131" ht="26.1" customHeight="1"/>
    <row r="132" ht="26.1" customHeight="1"/>
    <row r="133" ht="26.1" customHeight="1"/>
    <row r="134" ht="26.1" customHeight="1"/>
    <row r="135" ht="26.1" customHeight="1"/>
    <row r="136" ht="26.1" customHeight="1"/>
    <row r="137" ht="26.1" customHeight="1"/>
    <row r="138" ht="26.1" customHeight="1"/>
    <row r="139" ht="26.1" customHeight="1"/>
    <row r="140" ht="26.1" customHeight="1"/>
    <row r="141" ht="26.1" customHeight="1"/>
    <row r="142" ht="26.1" customHeight="1"/>
    <row r="143" ht="26.1" customHeight="1"/>
    <row r="144" ht="26.1" customHeight="1"/>
    <row r="145" ht="26.1" customHeight="1"/>
    <row r="146" ht="26.1" customHeight="1"/>
    <row r="147" ht="26.1" customHeight="1"/>
    <row r="148" ht="26.1" customHeight="1"/>
    <row r="149" ht="26.1" customHeight="1"/>
    <row r="150" ht="26.1" customHeight="1"/>
    <row r="151" ht="26.1" customHeight="1"/>
    <row r="152" ht="26.1" customHeight="1"/>
    <row r="153" ht="26.1" customHeight="1"/>
    <row r="154" ht="26.1" customHeight="1"/>
    <row r="155" ht="26.1" customHeight="1"/>
    <row r="156" ht="26.1" customHeight="1"/>
    <row r="157" ht="26.1" customHeight="1"/>
    <row r="158" ht="26.1" customHeight="1"/>
    <row r="159" ht="26.1" customHeight="1"/>
    <row r="160" ht="26.1" customHeight="1"/>
    <row r="161" ht="26.1" customHeight="1"/>
    <row r="162" ht="26.1" customHeight="1"/>
    <row r="163" ht="26.1" customHeight="1"/>
    <row r="164" ht="26.1" customHeight="1"/>
    <row r="165" ht="26.1" customHeight="1"/>
    <row r="166" ht="26.1" customHeight="1"/>
    <row r="167" ht="26.1" customHeight="1"/>
    <row r="168" ht="26.1" customHeight="1"/>
    <row r="169" ht="26.1" customHeight="1"/>
    <row r="170" ht="26.1" customHeight="1"/>
    <row r="171" ht="26.1" customHeight="1"/>
    <row r="172" ht="26.1" customHeight="1"/>
    <row r="173" ht="26.1" customHeight="1"/>
    <row r="174" ht="26.1" customHeight="1"/>
    <row r="175" ht="26.1" customHeight="1"/>
    <row r="176" ht="26.1" customHeight="1"/>
    <row r="177" ht="26.1" customHeight="1"/>
    <row r="178" ht="26.1" customHeight="1"/>
    <row r="179" ht="26.1" customHeight="1"/>
    <row r="180" ht="26.1" customHeight="1"/>
    <row r="181" ht="26.1" customHeight="1"/>
    <row r="182" ht="26.1" customHeight="1"/>
    <row r="183" ht="26.1" customHeight="1"/>
    <row r="184" ht="26.1" customHeight="1"/>
    <row r="185" ht="26.1" customHeight="1"/>
    <row r="186" ht="26.1" customHeight="1"/>
    <row r="187" ht="26.1" customHeight="1"/>
    <row r="188" ht="26.1" customHeight="1"/>
    <row r="189" ht="26.1" customHeight="1"/>
    <row r="190" ht="26.1" customHeight="1"/>
    <row r="191" ht="26.1" customHeight="1"/>
    <row r="192" ht="26.1" customHeight="1"/>
    <row r="193" ht="26.1" customHeight="1"/>
    <row r="194" ht="26.1" customHeight="1"/>
    <row r="195" ht="26.1" customHeight="1"/>
    <row r="196" ht="26.1" customHeight="1"/>
    <row r="197" ht="26.1" customHeight="1"/>
    <row r="198" ht="26.1" customHeight="1"/>
    <row r="199" ht="26.1" customHeight="1"/>
    <row r="200" ht="26.1" customHeight="1"/>
    <row r="201" ht="26.1" customHeight="1"/>
    <row r="202" ht="26.1" customHeight="1"/>
    <row r="203" ht="26.1" customHeight="1"/>
    <row r="204" ht="26.1" customHeight="1"/>
    <row r="205" ht="26.1" customHeight="1"/>
    <row r="206" ht="26.1" customHeight="1"/>
    <row r="207" ht="26.1" customHeight="1"/>
    <row r="208" ht="26.1" customHeight="1"/>
    <row r="209" ht="26.1" customHeight="1"/>
    <row r="210" ht="26.1" customHeight="1"/>
    <row r="211" ht="26.1" customHeight="1"/>
    <row r="212" ht="26.1" customHeight="1"/>
    <row r="213" ht="26.1" customHeight="1"/>
    <row r="214" ht="26.1" customHeight="1"/>
    <row r="215" ht="26.1" customHeight="1"/>
    <row r="216" ht="26.1" customHeight="1"/>
    <row r="217" ht="26.1" customHeight="1"/>
    <row r="218" ht="26.1" customHeight="1"/>
    <row r="219" ht="26.1" customHeight="1"/>
    <row r="220" ht="26.1" customHeight="1"/>
    <row r="221" ht="26.1" customHeight="1"/>
    <row r="222" ht="26.1" customHeight="1"/>
    <row r="223" ht="26.1" customHeight="1"/>
    <row r="224" ht="26.1" customHeight="1"/>
    <row r="225" ht="26.1" customHeight="1"/>
    <row r="226" ht="26.1" customHeight="1"/>
    <row r="227" ht="26.1" customHeight="1"/>
    <row r="228" ht="26.1" customHeight="1"/>
    <row r="229" ht="26.1" customHeight="1"/>
    <row r="230" ht="26.1" customHeight="1"/>
    <row r="231" ht="26.1" customHeight="1"/>
    <row r="232" ht="26.1" customHeight="1"/>
    <row r="233" ht="26.1" customHeight="1"/>
    <row r="234" ht="26.1" customHeight="1"/>
    <row r="235" ht="26.1" customHeight="1"/>
    <row r="236" ht="26.1" customHeight="1"/>
    <row r="237" ht="26.1" customHeight="1"/>
    <row r="238" ht="26.1" customHeight="1"/>
    <row r="239" ht="26.1" customHeight="1"/>
    <row r="240" ht="26.1" customHeight="1"/>
    <row r="241" ht="26.1" customHeight="1"/>
    <row r="242" ht="26.1" customHeight="1"/>
    <row r="243" ht="26.1" customHeight="1"/>
    <row r="244" ht="26.1" customHeight="1"/>
    <row r="245" ht="26.1" customHeight="1"/>
    <row r="246" ht="26.1" customHeight="1"/>
    <row r="247" ht="26.1" customHeight="1"/>
    <row r="248" ht="26.1" customHeight="1"/>
    <row r="249" ht="26.1" customHeight="1"/>
    <row r="250" ht="26.1" customHeight="1"/>
    <row r="251" ht="26.1" customHeight="1"/>
    <row r="252" ht="26.1" customHeight="1"/>
    <row r="253" ht="26.1" customHeight="1"/>
    <row r="254" ht="26.1" customHeight="1"/>
    <row r="255" ht="26.1" customHeight="1"/>
    <row r="256" ht="26.1" customHeight="1"/>
    <row r="257" ht="26.1" customHeight="1"/>
    <row r="258" ht="26.1" customHeight="1"/>
    <row r="259" ht="26.1" customHeight="1"/>
    <row r="260" ht="26.1" customHeight="1"/>
    <row r="261" ht="26.1" customHeight="1"/>
    <row r="262" ht="26.1" customHeight="1"/>
    <row r="263" ht="26.1" customHeight="1"/>
    <row r="264" ht="26.1" customHeight="1"/>
    <row r="265" ht="26.1" customHeight="1"/>
    <row r="266" ht="26.1" customHeight="1"/>
    <row r="267" ht="26.1" customHeight="1"/>
    <row r="268" ht="26.1" customHeight="1"/>
    <row r="269" ht="26.1" customHeight="1"/>
    <row r="270" ht="26.1" customHeight="1"/>
    <row r="271" ht="26.1" customHeight="1"/>
    <row r="272" ht="26.1" customHeight="1"/>
    <row r="273" ht="26.1" customHeight="1"/>
    <row r="274" ht="26.1" customHeight="1"/>
    <row r="275" ht="26.1" customHeight="1"/>
    <row r="276" ht="26.1" customHeight="1"/>
    <row r="277" ht="26.1" customHeight="1"/>
    <row r="278" ht="26.1" customHeight="1"/>
    <row r="279" ht="26.1" customHeight="1"/>
    <row r="280" ht="26.1" customHeight="1"/>
    <row r="281" ht="26.1" customHeight="1"/>
    <row r="282" ht="26.1" customHeight="1"/>
    <row r="283" ht="26.1" customHeight="1"/>
    <row r="284" ht="26.1" customHeight="1"/>
    <row r="285" ht="26.1" customHeight="1"/>
    <row r="286" ht="26.1" customHeight="1"/>
    <row r="287" ht="26.1" customHeight="1"/>
    <row r="288" ht="26.1" customHeight="1"/>
    <row r="289" ht="26.1" customHeight="1"/>
    <row r="290" ht="26.1" customHeight="1"/>
    <row r="291" ht="26.1" customHeight="1"/>
    <row r="292" ht="26.1" customHeight="1"/>
    <row r="293" ht="26.1" customHeight="1"/>
    <row r="294" ht="26.1" customHeight="1"/>
    <row r="295" ht="26.1" customHeight="1"/>
    <row r="296" ht="26.1" customHeight="1"/>
    <row r="297" ht="26.1" customHeight="1"/>
    <row r="298" ht="26.1" customHeight="1"/>
    <row r="299" ht="26.1" customHeight="1"/>
    <row r="300" ht="26.1" customHeight="1"/>
    <row r="301" ht="26.1" customHeight="1"/>
    <row r="302" ht="26.1" customHeight="1"/>
    <row r="303" ht="26.1" customHeight="1"/>
    <row r="304" ht="26.1" customHeight="1"/>
    <row r="305" ht="26.1" customHeight="1"/>
    <row r="306" ht="26.1" customHeight="1"/>
    <row r="307" ht="26.1" customHeight="1"/>
    <row r="308" ht="26.1" customHeight="1"/>
    <row r="309" ht="26.1" customHeight="1"/>
    <row r="310" ht="26.1" customHeight="1"/>
    <row r="311" ht="26.1" customHeight="1"/>
    <row r="312" ht="26.1" customHeight="1"/>
    <row r="313" ht="26.1" customHeight="1"/>
    <row r="314" ht="26.1" customHeight="1"/>
    <row r="315" ht="26.1" customHeight="1"/>
    <row r="316" ht="26.1" customHeight="1"/>
    <row r="317" ht="26.1" customHeight="1"/>
    <row r="318" ht="26.1" customHeight="1"/>
    <row r="319" ht="26.1" customHeight="1"/>
    <row r="320" ht="26.1" customHeight="1"/>
    <row r="321" ht="26.1" customHeight="1"/>
    <row r="322" ht="26.1" customHeight="1"/>
    <row r="323" ht="26.1" customHeight="1"/>
    <row r="324" ht="26.1" customHeight="1"/>
    <row r="325" ht="26.1" customHeight="1"/>
    <row r="326" ht="26.1" customHeight="1"/>
    <row r="327" ht="26.1" customHeight="1"/>
    <row r="328" ht="26.1" customHeight="1"/>
    <row r="329" ht="26.1" customHeight="1"/>
    <row r="330" ht="26.1" customHeight="1"/>
    <row r="331" ht="26.1" customHeight="1"/>
    <row r="332" ht="26.1" customHeight="1"/>
    <row r="333" ht="26.1" customHeight="1"/>
    <row r="334" ht="26.1" customHeight="1"/>
    <row r="335" ht="26.1" customHeight="1"/>
    <row r="336" ht="26.1" customHeight="1"/>
    <row r="337" ht="26.1" customHeight="1"/>
    <row r="338" ht="26.1" customHeight="1"/>
    <row r="339" ht="26.1" customHeight="1"/>
    <row r="340" ht="26.1" customHeight="1"/>
    <row r="341" ht="26.1" customHeight="1"/>
    <row r="342" ht="26.1" customHeight="1"/>
    <row r="343" ht="26.1" customHeight="1"/>
    <row r="344" ht="26.1" customHeight="1"/>
    <row r="345" ht="26.1" customHeight="1"/>
    <row r="346" ht="26.1" customHeight="1"/>
    <row r="347" ht="26.1" customHeight="1"/>
    <row r="348" ht="26.1" customHeight="1"/>
    <row r="349" ht="26.1" customHeight="1"/>
    <row r="350" ht="26.1" customHeight="1"/>
    <row r="351" ht="26.1" customHeight="1"/>
    <row r="352" ht="26.1" customHeight="1"/>
    <row r="353" ht="26.1" customHeight="1"/>
    <row r="354" ht="26.1" customHeight="1"/>
    <row r="355" ht="26.1" customHeight="1"/>
    <row r="356" ht="26.1" customHeight="1"/>
    <row r="357" ht="26.1" customHeight="1"/>
    <row r="358" ht="26.1" customHeight="1"/>
    <row r="359" ht="26.1" customHeight="1"/>
    <row r="360" ht="26.1" customHeight="1"/>
    <row r="361" ht="26.1" customHeight="1"/>
    <row r="362" ht="26.1" customHeight="1"/>
    <row r="363" ht="26.1" customHeight="1"/>
    <row r="364" ht="26.1" customHeight="1"/>
    <row r="365" ht="26.1" customHeight="1"/>
    <row r="366" ht="26.1" customHeight="1"/>
    <row r="367" ht="26.1" customHeight="1"/>
    <row r="368" ht="26.1" customHeight="1"/>
    <row r="369" ht="26.1" customHeight="1"/>
    <row r="370" ht="26.1" customHeight="1"/>
    <row r="371" ht="26.1" customHeight="1"/>
    <row r="372" ht="26.1" customHeight="1"/>
    <row r="373" ht="26.1" customHeight="1"/>
    <row r="374" ht="26.1" customHeight="1"/>
    <row r="375" ht="26.1" customHeight="1"/>
    <row r="376" ht="26.1" customHeight="1"/>
    <row r="377" ht="26.1" customHeight="1"/>
    <row r="378" ht="26.1" customHeight="1"/>
    <row r="379" ht="26.1" customHeight="1"/>
    <row r="380" ht="26.1" customHeight="1"/>
    <row r="381" ht="26.1" customHeight="1"/>
    <row r="382" ht="26.1" customHeight="1"/>
    <row r="383" ht="26.1" customHeight="1"/>
    <row r="384" ht="26.1" customHeight="1"/>
    <row r="385" ht="26.1" customHeight="1"/>
    <row r="386" ht="26.1" customHeight="1"/>
    <row r="387" ht="26.1" customHeight="1"/>
    <row r="388" ht="26.1" customHeight="1"/>
    <row r="389" ht="26.1" customHeight="1"/>
    <row r="390" ht="26.1" customHeight="1"/>
    <row r="391" ht="26.1" customHeight="1"/>
    <row r="392" ht="26.1" customHeight="1"/>
    <row r="393" ht="26.1" customHeight="1"/>
    <row r="394" ht="26.1" customHeight="1"/>
    <row r="395" ht="26.1" customHeight="1"/>
    <row r="396" ht="26.1" customHeight="1"/>
    <row r="397" ht="26.1" customHeight="1"/>
    <row r="398" ht="26.1" customHeight="1"/>
    <row r="399" ht="26.1" customHeight="1"/>
    <row r="400" ht="26.1" customHeight="1"/>
    <row r="401" ht="26.1" customHeight="1"/>
    <row r="402" ht="26.1" customHeight="1"/>
    <row r="403" ht="26.1" customHeight="1"/>
    <row r="404" ht="26.1" customHeight="1"/>
    <row r="405" ht="26.1" customHeight="1"/>
    <row r="406" ht="26.1" customHeight="1"/>
    <row r="407" ht="26.1" customHeight="1"/>
    <row r="408" ht="26.1" customHeight="1"/>
    <row r="409" ht="26.1" customHeight="1"/>
    <row r="410" ht="26.1" customHeight="1"/>
    <row r="411" ht="26.1" customHeight="1"/>
    <row r="412" ht="26.1" customHeight="1"/>
    <row r="413" ht="26.1" customHeight="1"/>
    <row r="414" ht="26.1" customHeight="1"/>
    <row r="415" ht="26.1" customHeight="1"/>
    <row r="416" ht="26.1" customHeight="1"/>
    <row r="417" ht="26.1" customHeight="1"/>
    <row r="418" ht="26.1" customHeight="1"/>
    <row r="419" ht="26.1" customHeight="1"/>
    <row r="420" ht="26.1" customHeight="1"/>
    <row r="421" ht="26.1" customHeight="1"/>
    <row r="422" ht="26.1" customHeight="1"/>
    <row r="423" ht="26.1" customHeight="1"/>
    <row r="424" ht="26.1" customHeight="1"/>
    <row r="425" ht="26.1" customHeight="1"/>
    <row r="426" ht="26.1" customHeight="1"/>
    <row r="427" ht="26.1" customHeight="1"/>
    <row r="428" ht="26.1" customHeight="1"/>
    <row r="429" ht="26.1" customHeight="1"/>
    <row r="430" ht="26.1" customHeight="1"/>
    <row r="431" ht="26.1" customHeight="1"/>
    <row r="432" ht="26.1" customHeight="1"/>
    <row r="433" ht="26.1" customHeight="1"/>
    <row r="434" ht="26.1" customHeight="1"/>
    <row r="435" ht="26.1" customHeight="1"/>
    <row r="436" ht="26.1" customHeight="1"/>
    <row r="437" ht="26.1" customHeight="1"/>
    <row r="438" ht="26.1" customHeight="1"/>
    <row r="439" ht="26.1" customHeight="1"/>
    <row r="440" ht="26.1" customHeight="1"/>
    <row r="441" ht="26.1" customHeight="1"/>
    <row r="442" ht="26.1" customHeight="1"/>
    <row r="443" ht="26.1" customHeight="1"/>
    <row r="444" ht="26.1" customHeight="1"/>
    <row r="445" ht="26.1" customHeight="1"/>
    <row r="446" ht="26.1" customHeight="1"/>
    <row r="447" ht="26.1" customHeight="1"/>
    <row r="448" ht="26.1" customHeight="1"/>
    <row r="449" ht="26.1" customHeight="1"/>
    <row r="450" ht="26.1" customHeight="1"/>
    <row r="451" ht="26.1" customHeight="1"/>
    <row r="452" ht="26.1" customHeight="1"/>
    <row r="453" ht="26.1" customHeight="1"/>
    <row r="454" ht="26.1" customHeight="1"/>
    <row r="455" ht="26.1" customHeight="1"/>
    <row r="456" ht="26.1" customHeight="1"/>
    <row r="457" ht="26.1" customHeight="1"/>
    <row r="458" ht="26.1" customHeight="1"/>
    <row r="459" ht="26.1" customHeight="1"/>
    <row r="460" ht="26.1" customHeight="1"/>
    <row r="461" ht="26.1" customHeight="1"/>
    <row r="462" ht="26.1" customHeight="1"/>
    <row r="463" ht="26.1" customHeight="1"/>
    <row r="464" ht="26.1" customHeight="1"/>
    <row r="465" ht="26.1" customHeight="1"/>
    <row r="466" ht="26.1" customHeight="1"/>
    <row r="467" ht="26.1" customHeight="1"/>
    <row r="468" ht="26.1" customHeight="1"/>
    <row r="469" ht="26.1" customHeight="1"/>
    <row r="470" ht="26.1" customHeight="1"/>
    <row r="471" ht="26.1" customHeight="1"/>
    <row r="472" ht="26.1" customHeight="1"/>
    <row r="473" ht="26.1" customHeight="1"/>
    <row r="474" ht="26.1" customHeight="1"/>
    <row r="475" ht="26.1" customHeight="1"/>
    <row r="476" ht="26.1" customHeight="1"/>
    <row r="477" ht="26.1" customHeight="1"/>
    <row r="478" ht="26.1" customHeight="1"/>
    <row r="479" ht="26.1" customHeight="1"/>
    <row r="480" ht="26.1" customHeight="1"/>
    <row r="481" ht="26.1" customHeight="1"/>
    <row r="482" ht="26.1" customHeight="1"/>
    <row r="483" ht="26.1" customHeight="1"/>
    <row r="484" ht="26.1" customHeight="1"/>
    <row r="485" ht="26.1" customHeight="1"/>
    <row r="486" ht="26.1" customHeight="1"/>
    <row r="487" ht="26.1" customHeight="1"/>
    <row r="488" ht="26.1" customHeight="1"/>
    <row r="489" ht="26.1" customHeight="1"/>
    <row r="490" ht="26.1" customHeight="1"/>
    <row r="491" ht="26.1" customHeight="1"/>
    <row r="492" ht="26.1" customHeight="1"/>
    <row r="493" ht="26.1" customHeight="1"/>
    <row r="494" ht="26.1" customHeight="1"/>
    <row r="495" ht="26.1" customHeight="1"/>
    <row r="496" ht="26.1" customHeight="1"/>
    <row r="497" ht="26.1" customHeight="1"/>
    <row r="498" ht="26.1" customHeight="1"/>
    <row r="499" ht="26.1" customHeight="1"/>
    <row r="500" ht="26.1" customHeight="1"/>
    <row r="501" ht="26.1" customHeight="1"/>
    <row r="502" ht="26.1" customHeight="1"/>
    <row r="503" ht="26.1" customHeight="1"/>
    <row r="504" ht="26.1" customHeight="1"/>
    <row r="505" ht="26.1" customHeight="1"/>
    <row r="506" ht="26.1" customHeight="1"/>
    <row r="507" ht="26.1" customHeight="1"/>
    <row r="508" ht="26.1" customHeight="1"/>
    <row r="509" ht="26.1" customHeight="1"/>
    <row r="510" ht="26.1" customHeight="1"/>
    <row r="511" ht="26.1" customHeight="1"/>
    <row r="512" ht="26.1" customHeight="1"/>
    <row r="513" ht="26.1" customHeight="1"/>
    <row r="514" ht="26.1" customHeight="1"/>
    <row r="515" ht="26.1" customHeight="1"/>
    <row r="516" ht="26.1" customHeight="1"/>
    <row r="517" ht="26.1" customHeight="1"/>
    <row r="518" ht="26.1" customHeight="1"/>
    <row r="519" ht="26.1" customHeight="1"/>
    <row r="520" ht="26.1" customHeight="1"/>
    <row r="521" ht="26.1" customHeight="1"/>
    <row r="522" ht="26.1" customHeight="1"/>
    <row r="523" ht="26.1" customHeight="1"/>
    <row r="524" ht="26.1" customHeight="1"/>
    <row r="525" ht="26.1" customHeight="1"/>
    <row r="526" ht="26.1" customHeight="1"/>
    <row r="527" ht="26.1" customHeight="1"/>
    <row r="528" ht="26.1" customHeight="1"/>
    <row r="529" ht="26.1" customHeight="1"/>
    <row r="530" ht="26.1" customHeight="1"/>
    <row r="531" ht="26.1" customHeight="1"/>
    <row r="532" ht="26.1" customHeight="1"/>
    <row r="533" ht="26.1" customHeight="1"/>
    <row r="534" ht="26.1" customHeight="1"/>
    <row r="535" ht="26.1" customHeight="1"/>
    <row r="536" ht="26.1" customHeight="1"/>
    <row r="537" ht="26.1" customHeight="1"/>
    <row r="538" ht="26.1" customHeight="1"/>
    <row r="539" ht="26.1" customHeight="1"/>
    <row r="540" ht="26.1" customHeight="1"/>
    <row r="541" ht="26.1" customHeight="1"/>
    <row r="542" ht="26.1" customHeight="1"/>
    <row r="543" ht="26.1" customHeight="1"/>
    <row r="544" ht="26.1" customHeight="1"/>
    <row r="545" ht="26.1" customHeight="1"/>
    <row r="546" ht="26.1" customHeight="1"/>
    <row r="547" ht="26.1" customHeight="1"/>
    <row r="548" ht="26.1" customHeight="1"/>
    <row r="549" ht="26.1" customHeight="1"/>
    <row r="550" ht="26.1" customHeight="1"/>
    <row r="551" ht="26.1" customHeight="1"/>
    <row r="552" ht="26.1" customHeight="1"/>
    <row r="553" ht="26.1" customHeight="1"/>
    <row r="554" ht="26.1" customHeight="1"/>
    <row r="555" ht="26.1" customHeight="1"/>
    <row r="556" ht="26.1" customHeight="1"/>
    <row r="557" ht="26.1" customHeight="1"/>
    <row r="558" ht="26.1" customHeight="1"/>
    <row r="559" ht="26.1" customHeight="1"/>
    <row r="560" ht="26.1" customHeight="1"/>
    <row r="561" ht="26.1" customHeight="1"/>
    <row r="562" ht="26.1" customHeight="1"/>
    <row r="563" ht="26.1" customHeight="1"/>
    <row r="564" ht="26.1" customHeight="1"/>
    <row r="565" ht="26.1" customHeight="1"/>
    <row r="566" ht="26.1" customHeight="1"/>
    <row r="567" ht="26.1" customHeight="1"/>
    <row r="568" ht="26.1" customHeight="1"/>
    <row r="569" ht="26.1" customHeight="1"/>
    <row r="570" ht="26.1" customHeight="1"/>
    <row r="571" ht="26.1" customHeight="1"/>
    <row r="572" ht="26.1" customHeight="1"/>
    <row r="573" ht="26.1" customHeight="1"/>
    <row r="574" ht="26.1" customHeight="1"/>
    <row r="575" ht="26.1" customHeight="1"/>
    <row r="576" ht="26.1" customHeight="1"/>
    <row r="577" ht="26.1" customHeight="1"/>
    <row r="578" ht="26.1" customHeight="1"/>
    <row r="579" ht="26.1" customHeight="1"/>
    <row r="580" ht="26.1" customHeight="1"/>
    <row r="581" ht="26.1" customHeight="1"/>
    <row r="582" ht="26.1" customHeight="1"/>
    <row r="583" ht="26.1" customHeight="1"/>
    <row r="584" ht="26.1" customHeight="1"/>
    <row r="585" ht="26.1" customHeight="1"/>
    <row r="586" ht="26.1" customHeight="1"/>
    <row r="587" ht="26.1" customHeight="1"/>
    <row r="588" ht="26.1" customHeight="1"/>
    <row r="589" ht="26.1" customHeight="1"/>
    <row r="590" ht="26.1" customHeight="1"/>
    <row r="591" ht="26.1" customHeight="1"/>
    <row r="592" ht="26.1" customHeight="1"/>
    <row r="593" ht="26.1" customHeight="1"/>
    <row r="594" ht="26.1" customHeight="1"/>
    <row r="595" ht="26.1" customHeight="1"/>
    <row r="596" ht="26.1" customHeight="1"/>
    <row r="597" ht="26.1" customHeight="1"/>
    <row r="598" ht="26.1" customHeight="1"/>
    <row r="599" ht="26.1" customHeight="1"/>
    <row r="600" ht="26.1" customHeight="1"/>
    <row r="601" ht="26.1" customHeight="1"/>
    <row r="602" ht="26.1" customHeight="1"/>
    <row r="603" ht="26.1" customHeight="1"/>
    <row r="604" ht="26.1" customHeight="1"/>
    <row r="605" ht="26.1" customHeight="1"/>
    <row r="606" ht="26.1" customHeight="1"/>
    <row r="607" ht="26.1" customHeight="1"/>
    <row r="608" ht="26.1" customHeight="1"/>
    <row r="609" ht="26.1" customHeight="1"/>
    <row r="610" ht="26.1" customHeight="1"/>
    <row r="611" ht="26.1" customHeight="1"/>
    <row r="612" ht="26.1" customHeight="1"/>
    <row r="613" ht="26.1" customHeight="1"/>
    <row r="614" ht="26.1" customHeight="1"/>
    <row r="615" ht="26.1" customHeight="1"/>
    <row r="616" ht="26.1" customHeight="1"/>
    <row r="617" ht="26.1" customHeight="1"/>
    <row r="618" ht="26.1" customHeight="1"/>
    <row r="619" ht="26.1" customHeight="1"/>
    <row r="620" ht="26.1" customHeight="1"/>
    <row r="621" ht="26.1" customHeight="1"/>
    <row r="622" ht="26.1" customHeight="1"/>
    <row r="623" ht="26.1" customHeight="1"/>
    <row r="624" ht="26.1" customHeight="1"/>
    <row r="625" ht="26.1" customHeight="1"/>
    <row r="626" ht="26.1" customHeight="1"/>
    <row r="627" ht="26.1" customHeight="1"/>
    <row r="628" ht="26.1" customHeight="1"/>
    <row r="629" ht="26.1" customHeight="1"/>
    <row r="630" ht="26.1" customHeight="1"/>
    <row r="631" ht="26.1" customHeight="1"/>
    <row r="632" ht="26.1" customHeight="1"/>
    <row r="633" ht="26.1" customHeight="1"/>
    <row r="634" ht="26.1" customHeight="1"/>
    <row r="635" ht="26.1" customHeight="1"/>
    <row r="636" ht="26.1" customHeight="1"/>
    <row r="637" ht="26.1" customHeight="1"/>
    <row r="638" ht="26.1" customHeight="1"/>
    <row r="639" ht="26.1" customHeight="1"/>
    <row r="640" ht="26.1" customHeight="1"/>
    <row r="641" ht="26.1" customHeight="1"/>
    <row r="642" ht="26.1" customHeight="1"/>
    <row r="643" ht="26.1" customHeight="1"/>
    <row r="644" ht="26.1" customHeight="1"/>
    <row r="645" ht="26.1" customHeight="1"/>
    <row r="646" ht="26.1" customHeight="1"/>
    <row r="647" ht="26.1" customHeight="1"/>
    <row r="648" ht="26.1" customHeight="1"/>
    <row r="649" ht="26.1" customHeight="1"/>
    <row r="650" ht="26.1" customHeight="1"/>
    <row r="651" ht="26.1" customHeight="1"/>
    <row r="652" ht="26.1" customHeight="1"/>
    <row r="653" ht="26.1" customHeight="1"/>
    <row r="654" ht="26.1" customHeight="1"/>
    <row r="655" ht="26.1" customHeight="1"/>
    <row r="656" ht="26.1" customHeight="1"/>
    <row r="657" ht="26.1" customHeight="1"/>
    <row r="658" ht="26.1" customHeight="1"/>
    <row r="659" ht="26.1" customHeight="1"/>
    <row r="660" ht="26.1" customHeight="1"/>
    <row r="661" ht="26.1" customHeight="1"/>
    <row r="662" ht="26.1" customHeight="1"/>
    <row r="663" ht="26.1" customHeight="1"/>
    <row r="664" ht="26.1" customHeight="1"/>
    <row r="665" ht="26.1" customHeight="1"/>
    <row r="666" ht="26.1" customHeight="1"/>
    <row r="667" ht="26.1" customHeight="1"/>
    <row r="668" ht="26.1" customHeight="1"/>
    <row r="669" ht="26.1" customHeight="1"/>
    <row r="670" ht="26.1" customHeight="1"/>
    <row r="671" ht="26.1" customHeight="1"/>
    <row r="672" ht="26.1" customHeight="1"/>
    <row r="673" ht="26.1" customHeight="1"/>
    <row r="674" ht="26.1" customHeight="1"/>
    <row r="675" ht="26.1" customHeight="1"/>
    <row r="676" ht="26.1" customHeight="1"/>
    <row r="677" ht="26.1" customHeight="1"/>
    <row r="678" ht="26.1" customHeight="1"/>
    <row r="679" ht="26.1" customHeight="1"/>
    <row r="680" ht="26.1" customHeight="1"/>
    <row r="681" ht="26.1" customHeight="1"/>
    <row r="682" ht="26.1" customHeight="1"/>
    <row r="683" ht="26.1" customHeight="1"/>
    <row r="684" ht="26.1" customHeight="1"/>
    <row r="685" ht="26.1" customHeight="1"/>
    <row r="686" ht="26.1" customHeight="1"/>
    <row r="687" ht="26.1" customHeight="1"/>
    <row r="688" ht="26.1" customHeight="1"/>
    <row r="689" ht="26.1" customHeight="1"/>
    <row r="690" ht="26.1" customHeight="1"/>
    <row r="691" ht="26.1" customHeight="1"/>
    <row r="692" ht="26.1" customHeight="1"/>
    <row r="693" ht="26.1" customHeight="1"/>
    <row r="694" ht="26.1" customHeight="1"/>
    <row r="695" ht="26.1" customHeight="1"/>
    <row r="696" ht="26.1" customHeight="1"/>
    <row r="697" ht="26.1" customHeight="1"/>
    <row r="698" ht="26.1" customHeight="1"/>
    <row r="699" ht="26.1" customHeight="1"/>
    <row r="700" ht="26.1" customHeight="1"/>
    <row r="701" ht="26.1" customHeight="1"/>
    <row r="702" ht="26.1" customHeight="1"/>
    <row r="703" ht="26.1" customHeight="1"/>
    <row r="704" ht="26.1" customHeight="1"/>
    <row r="705" ht="26.1" customHeight="1"/>
    <row r="706" ht="26.1" customHeight="1"/>
    <row r="707" ht="26.1" customHeight="1"/>
    <row r="708" ht="26.1" customHeight="1"/>
    <row r="709" ht="26.1" customHeight="1"/>
    <row r="710" ht="26.1" customHeight="1"/>
    <row r="711" ht="26.1" customHeight="1"/>
    <row r="712" ht="26.1" customHeight="1"/>
    <row r="713" ht="26.1" customHeight="1"/>
    <row r="714" ht="26.1" customHeight="1"/>
    <row r="715" ht="26.1" customHeight="1"/>
    <row r="716" ht="26.1" customHeight="1"/>
    <row r="717" ht="26.1" customHeight="1"/>
    <row r="718" ht="26.1" customHeight="1"/>
    <row r="719" ht="26.1" customHeight="1"/>
    <row r="720" ht="26.1" customHeight="1"/>
    <row r="721" ht="26.1" customHeight="1"/>
    <row r="722" ht="26.1" customHeight="1"/>
    <row r="723" ht="26.1" customHeight="1"/>
    <row r="724" ht="26.1" customHeight="1"/>
    <row r="725" ht="26.1" customHeight="1"/>
    <row r="726" ht="26.1" customHeight="1"/>
    <row r="727" ht="26.1" customHeight="1"/>
    <row r="728" ht="26.1" customHeight="1"/>
    <row r="729" ht="26.1" customHeight="1"/>
    <row r="730" ht="26.1" customHeight="1"/>
    <row r="731" ht="26.1" customHeight="1"/>
    <row r="732" ht="26.1" customHeight="1"/>
    <row r="733" ht="26.1" customHeight="1"/>
    <row r="734" ht="26.1" customHeight="1"/>
    <row r="735" ht="26.1" customHeight="1"/>
    <row r="736" ht="26.1" customHeight="1"/>
    <row r="737" ht="26.1" customHeight="1"/>
    <row r="738" ht="26.1" customHeight="1"/>
    <row r="739" ht="26.1" customHeight="1"/>
    <row r="740" ht="26.1" customHeight="1"/>
    <row r="741" ht="26.1" customHeight="1"/>
    <row r="742" ht="26.1" customHeight="1"/>
    <row r="743" ht="26.1" customHeight="1"/>
    <row r="744" ht="26.1" customHeight="1"/>
    <row r="745" ht="26.1" customHeight="1"/>
    <row r="746" ht="26.1" customHeight="1"/>
    <row r="747" ht="26.1" customHeight="1"/>
    <row r="748" ht="26.1" customHeight="1"/>
    <row r="749" ht="26.1" customHeight="1"/>
    <row r="750" ht="26.1" customHeight="1"/>
    <row r="751" ht="26.1" customHeight="1"/>
    <row r="752" ht="26.1" customHeight="1"/>
    <row r="753" ht="26.1" customHeight="1"/>
    <row r="754" ht="26.1" customHeight="1"/>
    <row r="755" ht="26.1" customHeight="1"/>
    <row r="756" ht="26.1" customHeight="1"/>
    <row r="757" ht="26.1" customHeight="1"/>
    <row r="758" ht="26.1" customHeight="1"/>
    <row r="759" ht="26.1" customHeight="1"/>
    <row r="760" ht="26.1" customHeight="1"/>
    <row r="761" ht="26.1" customHeight="1"/>
    <row r="762" ht="26.1" customHeight="1"/>
    <row r="763" ht="26.1" customHeight="1"/>
    <row r="764" ht="26.1" customHeight="1"/>
    <row r="765" ht="26.1" customHeight="1"/>
    <row r="766" ht="26.1" customHeight="1"/>
    <row r="767" ht="26.1" customHeight="1"/>
    <row r="768" ht="26.1" customHeight="1"/>
    <row r="769" ht="26.1" customHeight="1"/>
    <row r="770" ht="26.1" customHeight="1"/>
    <row r="771" ht="26.1" customHeight="1"/>
    <row r="772" ht="26.1" customHeight="1"/>
    <row r="773" ht="26.1" customHeight="1"/>
    <row r="774" ht="26.1" customHeight="1"/>
    <row r="775" ht="26.1" customHeight="1"/>
    <row r="776" ht="26.1" customHeight="1"/>
    <row r="777" ht="26.1" customHeight="1"/>
    <row r="778" ht="26.1" customHeight="1"/>
    <row r="779" ht="26.1" customHeight="1"/>
    <row r="780" ht="26.1" customHeight="1"/>
    <row r="781" ht="26.1" customHeight="1"/>
    <row r="782" ht="26.1" customHeight="1"/>
    <row r="783" ht="26.1" customHeight="1"/>
    <row r="784" ht="26.1" customHeight="1"/>
    <row r="785" ht="26.1" customHeight="1"/>
    <row r="786" ht="26.1" customHeight="1"/>
    <row r="787" ht="26.1" customHeight="1"/>
    <row r="788" ht="26.1" customHeight="1"/>
    <row r="789" ht="26.1" customHeight="1"/>
    <row r="790" ht="26.1" customHeight="1"/>
    <row r="791" ht="26.1" customHeight="1"/>
    <row r="792" ht="26.1" customHeight="1"/>
    <row r="793" ht="26.1" customHeight="1"/>
    <row r="794" ht="26.1" customHeight="1"/>
    <row r="795" ht="26.1" customHeight="1"/>
    <row r="796" ht="26.1" customHeight="1"/>
    <row r="797" ht="26.1" customHeight="1"/>
    <row r="798" ht="26.1" customHeight="1"/>
    <row r="799" ht="26.1" customHeight="1"/>
    <row r="800" ht="26.1" customHeight="1"/>
    <row r="801" ht="26.1" customHeight="1"/>
    <row r="802" ht="26.1" customHeight="1"/>
    <row r="803" ht="26.1" customHeight="1"/>
    <row r="804" ht="26.1" customHeight="1"/>
    <row r="805" ht="26.1" customHeight="1"/>
    <row r="806" ht="26.1" customHeight="1"/>
    <row r="807" ht="26.1" customHeight="1"/>
    <row r="808" ht="26.1" customHeight="1"/>
    <row r="809" ht="26.1" customHeight="1"/>
    <row r="810" ht="26.1" customHeight="1"/>
    <row r="811" ht="26.1" customHeight="1"/>
    <row r="812" ht="26.1" customHeight="1"/>
    <row r="813" ht="26.1" customHeight="1"/>
    <row r="814" ht="26.1" customHeight="1"/>
    <row r="815" ht="26.1" customHeight="1"/>
    <row r="816" ht="26.1" customHeight="1"/>
    <row r="817" ht="26.1" customHeight="1"/>
    <row r="818" ht="26.1" customHeight="1"/>
    <row r="819" ht="26.1" customHeight="1"/>
    <row r="820" ht="26.1" customHeight="1"/>
    <row r="821" ht="26.1" customHeight="1"/>
    <row r="822" ht="26.1" customHeight="1"/>
    <row r="823" ht="26.1" customHeight="1"/>
    <row r="824" ht="26.1" customHeight="1"/>
    <row r="825" ht="26.1" customHeight="1"/>
    <row r="826" ht="26.1" customHeight="1"/>
    <row r="827" ht="26.1" customHeight="1"/>
    <row r="828" ht="26.1" customHeight="1"/>
    <row r="829" ht="26.1" customHeight="1"/>
    <row r="830" ht="26.1" customHeight="1"/>
    <row r="831" ht="26.1" customHeight="1"/>
    <row r="832" ht="26.1" customHeight="1"/>
    <row r="833" ht="26.1" customHeight="1"/>
    <row r="834" ht="26.1" customHeight="1"/>
    <row r="835" ht="26.1" customHeight="1"/>
    <row r="836" ht="26.1" customHeight="1"/>
    <row r="837" ht="26.1" customHeight="1"/>
    <row r="838" ht="26.1" customHeight="1"/>
    <row r="839" ht="26.1" customHeight="1"/>
    <row r="840" ht="26.1" customHeight="1"/>
    <row r="841" ht="26.1" customHeight="1"/>
    <row r="842" ht="26.1" customHeight="1"/>
    <row r="843" ht="26.1" customHeight="1"/>
    <row r="844" ht="26.1" customHeight="1"/>
    <row r="845" ht="26.1" customHeight="1"/>
    <row r="846" ht="26.1" customHeight="1"/>
    <row r="847" ht="26.1" customHeight="1"/>
    <row r="848" ht="26.1" customHeight="1"/>
    <row r="849" ht="26.1" customHeight="1"/>
    <row r="850" ht="26.1" customHeight="1"/>
    <row r="851" ht="26.1" customHeight="1"/>
    <row r="852" ht="26.1" customHeight="1"/>
    <row r="853" ht="26.1" customHeight="1"/>
    <row r="854" ht="26.1" customHeight="1"/>
    <row r="855" ht="26.1" customHeight="1"/>
    <row r="856" ht="26.1" customHeight="1"/>
    <row r="857" ht="26.1" customHeight="1"/>
    <row r="858" ht="26.1" customHeight="1"/>
    <row r="859" ht="26.1" customHeight="1"/>
    <row r="860" ht="26.1" customHeight="1"/>
    <row r="861" ht="26.1" customHeight="1"/>
    <row r="862" ht="26.1" customHeight="1"/>
    <row r="863" ht="26.1" customHeight="1"/>
    <row r="864" ht="26.1" customHeight="1"/>
    <row r="865" ht="26.1" customHeight="1"/>
    <row r="866" ht="26.1" customHeight="1"/>
    <row r="867" ht="26.1" customHeight="1"/>
    <row r="868" ht="26.1" customHeight="1"/>
    <row r="869" ht="26.1" customHeight="1"/>
    <row r="870" ht="26.1" customHeight="1"/>
    <row r="871" ht="26.1" customHeight="1"/>
    <row r="872" ht="26.1" customHeight="1"/>
    <row r="873" ht="26.1" customHeight="1"/>
    <row r="874" ht="26.1" customHeight="1"/>
    <row r="875" ht="26.1" customHeight="1"/>
    <row r="876" ht="26.1" customHeight="1"/>
    <row r="877" ht="26.1" customHeight="1"/>
    <row r="878" ht="26.1" customHeight="1"/>
    <row r="879" ht="26.1" customHeight="1"/>
    <row r="880" ht="26.1" customHeight="1"/>
    <row r="881" ht="26.1" customHeight="1"/>
    <row r="882" ht="26.1" customHeight="1"/>
    <row r="883" ht="26.1" customHeight="1"/>
    <row r="884" ht="26.1" customHeight="1"/>
    <row r="885" ht="26.1" customHeight="1"/>
    <row r="886" ht="26.1" customHeight="1"/>
    <row r="887" ht="26.1" customHeight="1"/>
    <row r="888" ht="26.1" customHeight="1"/>
    <row r="889" ht="26.1" customHeight="1"/>
    <row r="890" ht="26.1" customHeight="1"/>
    <row r="891" ht="26.1" customHeight="1"/>
    <row r="892" ht="26.1" customHeight="1"/>
    <row r="893" ht="26.1" customHeight="1"/>
    <row r="894" ht="26.1" customHeight="1"/>
    <row r="895" ht="26.1" customHeight="1"/>
    <row r="896" ht="26.1" customHeight="1"/>
    <row r="897" ht="26.1" customHeight="1"/>
    <row r="898" ht="26.1" customHeight="1"/>
    <row r="899" ht="26.1" customHeight="1"/>
    <row r="900" ht="26.1" customHeight="1"/>
    <row r="901" ht="26.1" customHeight="1"/>
    <row r="902" ht="26.1" customHeight="1"/>
    <row r="903" ht="26.1" customHeight="1"/>
    <row r="904" ht="26.1" customHeight="1"/>
    <row r="905" ht="26.1" customHeight="1"/>
    <row r="906" ht="26.1" customHeight="1"/>
    <row r="907" ht="26.1" customHeight="1"/>
    <row r="908" ht="26.1" customHeight="1"/>
    <row r="909" ht="26.1" customHeight="1"/>
    <row r="910" ht="26.1" customHeight="1"/>
    <row r="911" ht="26.1" customHeight="1"/>
    <row r="912" ht="26.1" customHeight="1"/>
    <row r="913" ht="26.1" customHeight="1"/>
    <row r="914" ht="26.1" customHeight="1"/>
    <row r="915" ht="26.1" customHeight="1"/>
    <row r="916" ht="26.1" customHeight="1"/>
    <row r="917" ht="26.1" customHeight="1"/>
    <row r="918" ht="26.1" customHeight="1"/>
    <row r="919" ht="26.1" customHeight="1"/>
    <row r="920" ht="26.1" customHeight="1"/>
    <row r="921" ht="26.1" customHeight="1"/>
    <row r="922" ht="26.1" customHeight="1"/>
    <row r="923" ht="26.1" customHeight="1"/>
    <row r="924" ht="26.1" customHeight="1"/>
    <row r="925" ht="26.1" customHeight="1"/>
    <row r="926" ht="26.1" customHeight="1"/>
    <row r="927" ht="26.1" customHeight="1"/>
    <row r="928" ht="26.1" customHeight="1"/>
    <row r="929" ht="26.1" customHeight="1"/>
    <row r="930" ht="26.1" customHeight="1"/>
    <row r="931" ht="26.1" customHeight="1"/>
    <row r="932" ht="26.1" customHeight="1"/>
    <row r="933" ht="26.1" customHeight="1"/>
    <row r="934" ht="26.1" customHeight="1"/>
    <row r="935" ht="26.1" customHeight="1"/>
    <row r="936" ht="26.1" customHeight="1"/>
    <row r="937" ht="26.1" customHeight="1"/>
    <row r="938" ht="26.1" customHeight="1"/>
    <row r="939" ht="26.1" customHeight="1"/>
    <row r="940" ht="26.1" customHeight="1"/>
    <row r="941" ht="26.1" customHeight="1"/>
    <row r="942" ht="26.1" customHeight="1"/>
    <row r="943" ht="26.1" customHeight="1"/>
    <row r="944" ht="26.1" customHeight="1"/>
    <row r="945" ht="26.1" customHeight="1"/>
    <row r="946" ht="26.1" customHeight="1"/>
    <row r="947" ht="26.1" customHeight="1"/>
    <row r="948" ht="26.1" customHeight="1"/>
    <row r="949" ht="26.1" customHeight="1"/>
    <row r="950" ht="26.1" customHeight="1"/>
    <row r="951" ht="26.1" customHeight="1"/>
    <row r="952" ht="26.1" customHeight="1"/>
    <row r="953" ht="26.1" customHeight="1"/>
    <row r="954" ht="26.1" customHeight="1"/>
    <row r="955" ht="26.1" customHeight="1"/>
    <row r="956" ht="26.1" customHeight="1"/>
    <row r="957" ht="26.1" customHeight="1"/>
    <row r="958" ht="26.1" customHeight="1"/>
    <row r="959" ht="26.1" customHeight="1"/>
    <row r="960" ht="26.1" customHeight="1"/>
    <row r="961" ht="26.1" customHeight="1"/>
    <row r="962" ht="26.1" customHeight="1"/>
    <row r="963" ht="26.1" customHeight="1"/>
    <row r="964" ht="26.1" customHeight="1"/>
    <row r="965" ht="26.1" customHeight="1"/>
    <row r="966" ht="26.1" customHeight="1"/>
    <row r="967" ht="26.1" customHeight="1"/>
    <row r="968" ht="26.1" customHeight="1"/>
    <row r="969" ht="26.1" customHeight="1"/>
    <row r="970" ht="26.1" customHeight="1"/>
    <row r="971" ht="26.1" customHeight="1"/>
    <row r="972" ht="26.1" customHeight="1"/>
    <row r="973" ht="26.1" customHeight="1"/>
    <row r="974" ht="26.1" customHeight="1"/>
    <row r="975" ht="26.1" customHeight="1"/>
    <row r="976" ht="26.1" customHeight="1"/>
    <row r="977" ht="26.1" customHeight="1"/>
    <row r="978" ht="26.1" customHeight="1"/>
    <row r="979" ht="26.1" customHeight="1"/>
    <row r="980" ht="26.1" customHeight="1"/>
    <row r="981" ht="26.1" customHeight="1"/>
    <row r="982" ht="26.1" customHeight="1"/>
    <row r="983" ht="26.1" customHeight="1"/>
    <row r="984" ht="26.1" customHeight="1"/>
    <row r="985" ht="26.1" customHeight="1"/>
    <row r="986" ht="26.1" customHeight="1"/>
    <row r="987" ht="26.1" customHeight="1"/>
    <row r="988" ht="26.1" customHeight="1"/>
    <row r="989" ht="26.1" customHeight="1"/>
    <row r="990" ht="26.1" customHeight="1"/>
    <row r="991" ht="26.1" customHeight="1"/>
    <row r="992" ht="26.1" customHeight="1"/>
    <row r="993" ht="26.1" customHeight="1"/>
    <row r="994" ht="26.1" customHeight="1"/>
    <row r="995" ht="26.1" customHeight="1"/>
    <row r="996" ht="26.1" customHeight="1"/>
    <row r="997" ht="26.1" customHeight="1"/>
    <row r="998" ht="26.1" customHeight="1"/>
    <row r="999" ht="26.1" customHeight="1"/>
    <row r="1000" ht="26.1" customHeight="1"/>
    <row r="1001" ht="26.1" customHeight="1"/>
    <row r="1002" ht="26.1" customHeight="1"/>
    <row r="1003" ht="26.1" customHeight="1"/>
    <row r="1004" ht="26.1" customHeight="1"/>
    <row r="1005" ht="26.1" customHeight="1"/>
    <row r="1006" ht="26.1" customHeight="1"/>
    <row r="1007" ht="26.1" customHeight="1"/>
    <row r="1008" ht="26.1" customHeight="1"/>
    <row r="1009" ht="26.1" customHeight="1"/>
    <row r="1010" ht="26.1" customHeight="1"/>
    <row r="1011" ht="26.1" customHeight="1"/>
    <row r="1012" ht="26.1" customHeight="1"/>
    <row r="1013" ht="26.1" customHeight="1"/>
    <row r="1014" ht="26.1" customHeight="1"/>
    <row r="1015" ht="26.1" customHeight="1"/>
    <row r="1016" ht="26.1" customHeight="1"/>
    <row r="1017" ht="26.1" customHeight="1"/>
    <row r="1018" ht="26.1" customHeight="1"/>
    <row r="1019" ht="26.1" customHeight="1"/>
    <row r="1020" ht="26.1" customHeight="1"/>
    <row r="1021" ht="26.1" customHeight="1"/>
    <row r="1022" ht="26.1" customHeight="1"/>
    <row r="1023" ht="26.1" customHeight="1"/>
    <row r="1024" ht="26.1" customHeight="1"/>
    <row r="1025" ht="26.1" customHeight="1"/>
    <row r="1026" ht="26.1" customHeight="1"/>
    <row r="1027" ht="26.1" customHeight="1"/>
    <row r="1028" ht="26.1" customHeight="1"/>
    <row r="1029" ht="26.1" customHeight="1"/>
    <row r="1030" ht="26.1" customHeight="1"/>
    <row r="1031" ht="26.1" customHeight="1"/>
    <row r="1032" ht="26.1" customHeight="1"/>
    <row r="1033" ht="26.1" customHeight="1"/>
    <row r="1034" ht="26.1" customHeight="1"/>
    <row r="1035" ht="26.1" customHeight="1"/>
    <row r="1036" ht="26.1" customHeight="1"/>
    <row r="1037" ht="26.1" customHeight="1"/>
    <row r="1038" ht="26.1" customHeight="1"/>
    <row r="1039" ht="26.1" customHeight="1"/>
    <row r="1040" ht="26.1" customHeight="1"/>
    <row r="1041" ht="26.1" customHeight="1"/>
    <row r="1042" ht="26.1" customHeight="1"/>
    <row r="1043" ht="26.1" customHeight="1"/>
    <row r="1044" ht="26.1" customHeight="1"/>
    <row r="1045" ht="26.1" customHeight="1"/>
    <row r="1046" ht="26.1" customHeight="1"/>
    <row r="1047" ht="26.1" customHeight="1"/>
    <row r="1048" ht="26.1" customHeight="1"/>
    <row r="1049" ht="26.1" customHeight="1"/>
    <row r="1050" ht="26.1" customHeight="1"/>
    <row r="1051" ht="26.1" customHeight="1"/>
    <row r="1052" ht="26.1" customHeight="1"/>
    <row r="1053" ht="26.1" customHeight="1"/>
    <row r="1054" ht="26.1" customHeight="1"/>
    <row r="1055" ht="26.1" customHeight="1"/>
    <row r="1056" ht="26.1" customHeight="1"/>
    <row r="1057" ht="26.1" customHeight="1"/>
    <row r="1058" ht="26.1" customHeight="1"/>
    <row r="1059" ht="26.1" customHeight="1"/>
    <row r="1060" ht="26.1" customHeight="1"/>
    <row r="1061" ht="26.1" customHeight="1"/>
    <row r="1062" ht="26.1" customHeight="1"/>
    <row r="1063" ht="26.1" customHeight="1"/>
    <row r="1064" ht="26.1" customHeight="1"/>
    <row r="1065" ht="26.1" customHeight="1"/>
    <row r="1066" ht="26.1" customHeight="1"/>
    <row r="1067" ht="26.1" customHeight="1"/>
    <row r="1068" ht="26.1" customHeight="1"/>
    <row r="1069" ht="26.1" customHeight="1"/>
    <row r="1070" ht="26.1" customHeight="1"/>
    <row r="1071" ht="26.1" customHeight="1"/>
    <row r="1072" ht="26.1" customHeight="1"/>
    <row r="1073" ht="26.1" customHeight="1"/>
    <row r="1074" ht="26.1" customHeight="1"/>
    <row r="1075" ht="26.1" customHeight="1"/>
    <row r="1076" ht="26.1" customHeight="1"/>
    <row r="1077" ht="26.1" customHeight="1"/>
    <row r="1078" ht="26.1" customHeight="1"/>
    <row r="1079" ht="26.1" customHeight="1"/>
    <row r="1080" ht="26.1" customHeight="1"/>
    <row r="1081" ht="26.1" customHeight="1"/>
    <row r="1082" ht="26.1" customHeight="1"/>
    <row r="1083" ht="26.1" customHeight="1"/>
    <row r="1084" ht="26.1" customHeight="1"/>
    <row r="1085" ht="26.1" customHeight="1"/>
    <row r="1086" ht="26.1" customHeight="1"/>
    <row r="1087" ht="26.1" customHeight="1"/>
    <row r="1088" ht="26.1" customHeight="1"/>
    <row r="1089" ht="26.1" customHeight="1"/>
    <row r="1090" ht="26.1" customHeight="1"/>
    <row r="1091" ht="26.1" customHeight="1"/>
    <row r="1092" ht="26.1" customHeight="1"/>
    <row r="1093" ht="26.1" customHeight="1"/>
    <row r="1094" ht="26.1" customHeight="1"/>
    <row r="1095" ht="26.1" customHeight="1"/>
    <row r="1096" ht="26.1" customHeight="1"/>
    <row r="1097" ht="26.1" customHeight="1"/>
    <row r="1098" ht="26.1" customHeight="1"/>
    <row r="1099" ht="26.1" customHeight="1"/>
    <row r="1100" ht="26.1" customHeight="1"/>
    <row r="1101" ht="26.1" customHeight="1"/>
    <row r="1102" ht="26.1" customHeight="1"/>
    <row r="1103" ht="26.1" customHeight="1"/>
    <row r="1104" ht="26.1" customHeight="1"/>
    <row r="1105" ht="26.1" customHeight="1"/>
    <row r="1106" ht="26.1" customHeight="1"/>
    <row r="1107" ht="26.1" customHeight="1"/>
    <row r="1108" ht="26.1" customHeight="1"/>
    <row r="1109" ht="26.1" customHeight="1"/>
    <row r="1110" ht="26.1" customHeight="1"/>
    <row r="1111" ht="26.1" customHeight="1"/>
    <row r="1112" ht="26.1" customHeight="1"/>
    <row r="1113" ht="26.1" customHeight="1"/>
    <row r="1114" ht="26.1" customHeight="1"/>
    <row r="1115" ht="26.1" customHeight="1"/>
    <row r="1116" ht="26.1" customHeight="1"/>
    <row r="1117" ht="26.1" customHeight="1"/>
    <row r="1118" ht="26.1" customHeight="1"/>
    <row r="1119" ht="26.1" customHeight="1"/>
    <row r="1120" ht="26.1" customHeight="1"/>
    <row r="1121" ht="26.1" customHeight="1"/>
    <row r="1122" ht="26.1" customHeight="1"/>
    <row r="1123" ht="26.1" customHeight="1"/>
    <row r="1124" ht="26.1" customHeight="1"/>
    <row r="1125" ht="26.1" customHeight="1"/>
    <row r="1126" ht="26.1" customHeight="1"/>
    <row r="1127" ht="26.1" customHeight="1"/>
    <row r="1128" ht="26.1" customHeight="1"/>
    <row r="1129" ht="26.1" customHeight="1"/>
    <row r="1130" ht="26.1" customHeight="1"/>
    <row r="1131" ht="26.1" customHeight="1"/>
    <row r="1132" ht="26.1" customHeight="1"/>
    <row r="1133" ht="26.1" customHeight="1"/>
    <row r="1134" ht="26.1" customHeight="1"/>
    <row r="1135" ht="26.1" customHeight="1"/>
    <row r="1136" ht="26.1" customHeight="1"/>
    <row r="1137" ht="26.1" customHeight="1"/>
    <row r="1138" ht="26.1" customHeight="1"/>
    <row r="1139" ht="26.1" customHeight="1"/>
    <row r="1140" ht="26.1" customHeight="1"/>
    <row r="1141" ht="26.1" customHeight="1"/>
    <row r="1142" ht="26.1" customHeight="1"/>
    <row r="1143" ht="26.1" customHeight="1"/>
    <row r="1144" ht="26.1" customHeight="1"/>
    <row r="1145" ht="26.1" customHeight="1"/>
    <row r="1146" ht="26.1" customHeight="1"/>
    <row r="1147" ht="26.1" customHeight="1"/>
    <row r="1148" ht="26.1" customHeight="1"/>
    <row r="1149" ht="26.1" customHeight="1"/>
    <row r="1150" ht="26.1" customHeight="1"/>
    <row r="1151" ht="26.1" customHeight="1"/>
    <row r="1152" ht="26.1" customHeight="1"/>
    <row r="1153" ht="26.1" customHeight="1"/>
    <row r="1154" ht="26.1" customHeight="1"/>
    <row r="1155" ht="26.1" customHeight="1"/>
    <row r="1156" ht="26.1" customHeight="1"/>
    <row r="1157" ht="26.1" customHeight="1"/>
    <row r="1158" ht="26.1" customHeight="1"/>
    <row r="1159" ht="26.1" customHeight="1"/>
    <row r="1160" ht="26.1" customHeight="1"/>
    <row r="1161" ht="26.1" customHeight="1"/>
    <row r="1162" ht="26.1" customHeight="1"/>
    <row r="1163" ht="26.1" customHeight="1"/>
    <row r="1164" ht="26.1" customHeight="1"/>
    <row r="1165" ht="26.1" customHeight="1"/>
    <row r="1166" ht="26.1" customHeight="1"/>
    <row r="1167" ht="26.1" customHeight="1"/>
    <row r="1168" ht="26.1" customHeight="1"/>
    <row r="1169" ht="26.1" customHeight="1"/>
    <row r="1170" ht="26.1" customHeight="1"/>
    <row r="1171" ht="26.1" customHeight="1"/>
    <row r="1172" ht="26.1" customHeight="1"/>
    <row r="1173" ht="26.1" customHeight="1"/>
    <row r="1174" ht="26.1" customHeight="1"/>
    <row r="1175" ht="26.1" customHeight="1"/>
    <row r="1176" ht="26.1" customHeight="1"/>
    <row r="1177" ht="26.1" customHeight="1"/>
    <row r="1178" ht="26.1" customHeight="1"/>
    <row r="1179" ht="26.1" customHeight="1"/>
    <row r="1180" ht="26.1" customHeight="1"/>
    <row r="1181" ht="26.1" customHeight="1"/>
    <row r="1182" ht="26.1" customHeight="1"/>
    <row r="1183" ht="26.1" customHeight="1"/>
    <row r="1184" ht="26.1" customHeight="1"/>
    <row r="1185" ht="26.1" customHeight="1"/>
    <row r="1186" ht="26.1" customHeight="1"/>
    <row r="1187" ht="26.1" customHeight="1"/>
    <row r="1188" ht="26.1" customHeight="1"/>
    <row r="1189" ht="26.1" customHeight="1"/>
    <row r="1190" ht="26.1" customHeight="1"/>
    <row r="1191" ht="26.1" customHeight="1"/>
    <row r="1192" ht="26.1" customHeight="1"/>
    <row r="1193" ht="26.1" customHeight="1"/>
    <row r="1194" ht="26.1" customHeight="1"/>
    <row r="1195" ht="26.1" customHeight="1"/>
    <row r="1196" ht="26.1" customHeight="1"/>
    <row r="1197" ht="26.1" customHeight="1"/>
    <row r="1198" ht="26.1" customHeight="1"/>
    <row r="1199" ht="26.1" customHeight="1"/>
    <row r="1200" ht="26.1" customHeight="1"/>
    <row r="1201" ht="26.1" customHeight="1"/>
    <row r="1202" ht="26.1" customHeight="1"/>
    <row r="1203" ht="26.1" customHeight="1"/>
    <row r="1204" ht="26.1" customHeight="1"/>
    <row r="1205" ht="26.1" customHeight="1"/>
    <row r="1206" ht="26.1" customHeight="1"/>
    <row r="1207" ht="26.1" customHeight="1"/>
    <row r="1208" ht="26.1" customHeight="1"/>
    <row r="1209" ht="26.1" customHeight="1"/>
    <row r="1210" ht="26.1" customHeight="1"/>
    <row r="1211" ht="26.1" customHeight="1"/>
    <row r="1212" ht="26.1" customHeight="1"/>
    <row r="1213" ht="26.1" customHeight="1"/>
    <row r="1214" ht="26.1" customHeight="1"/>
    <row r="1215" ht="26.1" customHeight="1"/>
    <row r="1216" ht="26.1" customHeight="1"/>
    <row r="1217" ht="26.1" customHeight="1"/>
    <row r="1218" ht="26.1" customHeight="1"/>
    <row r="1219" ht="26.1" customHeight="1"/>
    <row r="1220" ht="26.1" customHeight="1"/>
    <row r="1221" ht="26.1" customHeight="1"/>
    <row r="1222" ht="26.1" customHeight="1"/>
    <row r="1223" ht="26.1" customHeight="1"/>
    <row r="1224" ht="26.1" customHeight="1"/>
    <row r="1225" ht="26.1" customHeight="1"/>
    <row r="1226" ht="26.1" customHeight="1"/>
    <row r="1227" ht="26.1" customHeight="1"/>
    <row r="1228" ht="26.1" customHeight="1"/>
    <row r="1229" ht="26.1" customHeight="1"/>
    <row r="1230" ht="26.1" customHeight="1"/>
    <row r="1231" ht="26.1" customHeight="1"/>
    <row r="1232" ht="26.1" customHeight="1"/>
    <row r="1233" ht="26.1" customHeight="1"/>
    <row r="1234" ht="26.1" customHeight="1"/>
    <row r="1235" ht="26.1" customHeight="1"/>
    <row r="1236" ht="26.1" customHeight="1"/>
    <row r="1237" ht="26.1" customHeight="1"/>
    <row r="1238" ht="26.1" customHeight="1"/>
    <row r="1239" ht="26.1" customHeight="1"/>
    <row r="1240" ht="26.1" customHeight="1"/>
    <row r="1241" ht="26.1" customHeight="1"/>
    <row r="1242" ht="26.1" customHeight="1"/>
    <row r="1243" ht="26.1" customHeight="1"/>
    <row r="1244" ht="26.1" customHeight="1"/>
    <row r="1245" ht="26.1" customHeight="1"/>
    <row r="1246" ht="26.1" customHeight="1"/>
    <row r="1247" ht="26.1" customHeight="1"/>
    <row r="1248" ht="26.1" customHeight="1"/>
    <row r="1249" ht="26.1" customHeight="1"/>
    <row r="1250" ht="26.1" customHeight="1"/>
    <row r="1251" ht="26.1" customHeight="1"/>
    <row r="1252" ht="26.1" customHeight="1"/>
    <row r="1253" ht="26.1" customHeight="1"/>
    <row r="1254" ht="26.1" customHeight="1"/>
    <row r="1255" ht="26.1" customHeight="1"/>
    <row r="1256" ht="26.1" customHeight="1"/>
    <row r="1257" ht="26.1" customHeight="1"/>
    <row r="1258" ht="26.1" customHeight="1"/>
    <row r="1259" ht="26.1" customHeight="1"/>
    <row r="1260" ht="26.1" customHeight="1"/>
    <row r="1261" ht="26.1" customHeight="1"/>
    <row r="1262" ht="26.1" customHeight="1"/>
    <row r="1263" ht="26.1" customHeight="1"/>
    <row r="1264" ht="26.1" customHeight="1"/>
    <row r="1265" ht="26.1" customHeight="1"/>
    <row r="1266" ht="26.1" customHeight="1"/>
    <row r="1267" ht="26.1" customHeight="1"/>
    <row r="1268" ht="26.1" customHeight="1"/>
    <row r="1269" ht="26.1" customHeight="1"/>
    <row r="1270" ht="26.1" customHeight="1"/>
    <row r="1271" ht="26.1" customHeight="1"/>
    <row r="1272" ht="26.1" customHeight="1"/>
    <row r="1273" ht="26.1" customHeight="1"/>
    <row r="1274" ht="26.1" customHeight="1"/>
    <row r="1275" ht="26.1" customHeight="1"/>
    <row r="1276" ht="26.1" customHeight="1"/>
    <row r="1277" ht="26.1" customHeight="1"/>
    <row r="1278" ht="26.1" customHeight="1"/>
    <row r="1279" ht="26.1" customHeight="1"/>
    <row r="1280" ht="26.1" customHeight="1"/>
    <row r="1281" ht="26.1" customHeight="1"/>
    <row r="1282" ht="26.1" customHeight="1"/>
    <row r="1283" ht="26.1" customHeight="1"/>
    <row r="1284" ht="26.1" customHeight="1"/>
    <row r="1285" ht="26.1" customHeight="1"/>
    <row r="1286" ht="26.1" customHeight="1"/>
    <row r="1287" ht="26.1" customHeight="1"/>
    <row r="1288" ht="26.1" customHeight="1"/>
    <row r="1289" ht="26.1" customHeight="1"/>
    <row r="1290" ht="26.1" customHeight="1"/>
    <row r="1291" ht="26.1" customHeight="1"/>
    <row r="1292" ht="26.1" customHeight="1"/>
    <row r="1293" ht="26.1" customHeight="1"/>
    <row r="1294" ht="26.1" customHeight="1"/>
    <row r="1295" ht="26.1" customHeight="1"/>
    <row r="1296" ht="26.1" customHeight="1"/>
    <row r="1297" ht="26.1" customHeight="1"/>
    <row r="1298" ht="26.1" customHeight="1"/>
    <row r="1299" ht="26.1" customHeight="1"/>
    <row r="1300" ht="26.1" customHeight="1"/>
    <row r="1301" ht="26.1" customHeight="1"/>
    <row r="1302" ht="26.1" customHeight="1"/>
    <row r="1303" ht="26.1" customHeight="1"/>
    <row r="1304" ht="26.1" customHeight="1"/>
    <row r="1305" ht="26.1" customHeight="1"/>
    <row r="1306" ht="26.1" customHeight="1"/>
    <row r="1307" ht="26.1" customHeight="1"/>
    <row r="1308" ht="26.1" customHeight="1"/>
    <row r="1309" ht="26.1" customHeight="1"/>
    <row r="1310" ht="26.1" customHeight="1"/>
    <row r="1311" ht="26.1" customHeight="1"/>
    <row r="1312" ht="26.1" customHeight="1"/>
    <row r="1313" ht="26.1" customHeight="1"/>
    <row r="1314" ht="26.1" customHeight="1"/>
    <row r="1315" ht="26.1" customHeight="1"/>
    <row r="1316" ht="26.1" customHeight="1"/>
    <row r="1317" ht="26.1" customHeight="1"/>
    <row r="1318" ht="26.1" customHeight="1"/>
    <row r="1319" ht="26.1" customHeight="1"/>
    <row r="1320" ht="26.1" customHeight="1"/>
    <row r="1321" ht="26.1" customHeight="1"/>
    <row r="1322" ht="26.1" customHeight="1"/>
    <row r="1323" ht="26.1" customHeight="1"/>
    <row r="1324" ht="26.1" customHeight="1"/>
    <row r="1325" ht="26.1" customHeight="1"/>
    <row r="1326" ht="26.1" customHeight="1"/>
    <row r="1327" ht="26.1" customHeight="1"/>
    <row r="1328" ht="26.1" customHeight="1"/>
    <row r="1329" ht="26.1" customHeight="1"/>
    <row r="1330" ht="26.1" customHeight="1"/>
    <row r="1331" ht="26.1" customHeight="1"/>
    <row r="1332" ht="26.1" customHeight="1"/>
    <row r="1333" ht="26.1" customHeight="1"/>
    <row r="1334" ht="26.1" customHeight="1"/>
    <row r="1335" ht="26.1" customHeight="1"/>
    <row r="1336" ht="26.1" customHeight="1"/>
    <row r="1337" ht="26.1" customHeight="1"/>
    <row r="1338" ht="26.1" customHeight="1"/>
    <row r="1339" ht="26.1" customHeight="1"/>
    <row r="1340" ht="26.1" customHeight="1"/>
    <row r="1341" ht="26.1" customHeight="1"/>
    <row r="1342" ht="26.1" customHeight="1"/>
    <row r="1343" ht="26.1" customHeight="1"/>
    <row r="1344" ht="26.1" customHeight="1"/>
    <row r="1345" ht="26.1" customHeight="1"/>
    <row r="1346" ht="26.1" customHeight="1"/>
    <row r="1347" ht="26.1" customHeight="1"/>
    <row r="1348" ht="26.1" customHeight="1"/>
    <row r="1349" ht="26.1" customHeight="1"/>
    <row r="1350" ht="26.1" customHeight="1"/>
    <row r="1351" ht="26.1" customHeight="1"/>
    <row r="1352" ht="26.1" customHeight="1"/>
    <row r="1353" ht="26.1" customHeight="1"/>
    <row r="1354" ht="26.1" customHeight="1"/>
    <row r="1355" ht="26.1" customHeight="1"/>
    <row r="1356" ht="26.1" customHeight="1"/>
    <row r="1357" ht="26.1" customHeight="1"/>
    <row r="1358" ht="26.1" customHeight="1"/>
    <row r="1359" ht="26.1" customHeight="1"/>
    <row r="1360" ht="26.1" customHeight="1"/>
    <row r="1361" ht="26.1" customHeight="1"/>
    <row r="1362" ht="26.1" customHeight="1"/>
    <row r="1363" ht="26.1" customHeight="1"/>
    <row r="1364" ht="26.1" customHeight="1"/>
    <row r="1365" ht="26.1" customHeight="1"/>
    <row r="1366" ht="26.1" customHeight="1"/>
    <row r="1367" ht="26.1" customHeight="1"/>
    <row r="1368" ht="26.1" customHeight="1"/>
    <row r="1369" ht="26.1" customHeight="1"/>
    <row r="1370" ht="26.1" customHeight="1"/>
    <row r="1371" ht="26.1" customHeight="1"/>
    <row r="1372" ht="26.1" customHeight="1"/>
    <row r="1373" ht="26.1" customHeight="1"/>
    <row r="1374" ht="26.1" customHeight="1"/>
    <row r="1375" ht="26.1" customHeight="1"/>
    <row r="1376" ht="26.1" customHeight="1"/>
    <row r="1377" ht="26.1" customHeight="1"/>
    <row r="1378" ht="26.1" customHeight="1"/>
    <row r="1379" ht="26.1" customHeight="1"/>
    <row r="1380" ht="26.1" customHeight="1"/>
    <row r="1381" ht="26.1" customHeight="1"/>
    <row r="1382" ht="26.1" customHeight="1"/>
    <row r="1383" ht="26.1" customHeight="1"/>
    <row r="1384" ht="26.1" customHeight="1"/>
    <row r="1385" ht="26.1" customHeight="1"/>
    <row r="1386" ht="26.1" customHeight="1"/>
    <row r="1387" ht="26.1" customHeight="1"/>
    <row r="1388" ht="26.1" customHeight="1"/>
    <row r="1389" ht="26.1" customHeight="1"/>
    <row r="1390" ht="26.1" customHeight="1"/>
    <row r="1391" ht="26.1" customHeight="1"/>
    <row r="1392" ht="26.1" customHeight="1"/>
    <row r="1393" ht="26.1" customHeight="1"/>
    <row r="1394" ht="26.1" customHeight="1"/>
    <row r="1395" ht="26.1" customHeight="1"/>
    <row r="1396" ht="26.1" customHeight="1"/>
    <row r="1397" ht="26.1" customHeight="1"/>
    <row r="1398" ht="26.1" customHeight="1"/>
    <row r="1399" ht="26.1" customHeight="1"/>
    <row r="1400" ht="26.1" customHeight="1"/>
    <row r="1401" ht="26.1" customHeight="1"/>
    <row r="1402" ht="26.1" customHeight="1"/>
    <row r="1403" ht="26.1" customHeight="1"/>
    <row r="1404" ht="26.1" customHeight="1"/>
    <row r="1405" ht="26.1" customHeight="1"/>
    <row r="1406" ht="26.1" customHeight="1"/>
    <row r="1407" ht="26.1" customHeight="1"/>
    <row r="1408" ht="26.1" customHeight="1"/>
    <row r="1409" ht="26.1" customHeight="1"/>
    <row r="1410" ht="26.1" customHeight="1"/>
    <row r="1411" ht="26.1" customHeight="1"/>
    <row r="1412" ht="26.1" customHeight="1"/>
    <row r="1413" ht="26.1" customHeight="1"/>
    <row r="1414" ht="26.1" customHeight="1"/>
    <row r="1415" ht="26.1" customHeight="1"/>
    <row r="1416" ht="26.1" customHeight="1"/>
    <row r="1417" ht="26.1" customHeight="1"/>
    <row r="1418" ht="26.1" customHeight="1"/>
    <row r="1419" ht="26.1" customHeight="1"/>
    <row r="1420" ht="26.1" customHeight="1"/>
    <row r="1421" ht="26.1" customHeight="1"/>
    <row r="1422" ht="26.1" customHeight="1"/>
    <row r="1423" ht="26.1" customHeight="1"/>
    <row r="1424" ht="26.1" customHeight="1"/>
    <row r="1425" ht="26.1" customHeight="1"/>
    <row r="1426" ht="26.1" customHeight="1"/>
    <row r="1427" ht="26.1" customHeight="1"/>
    <row r="1428" ht="26.1" customHeight="1"/>
    <row r="1429" ht="26.1" customHeight="1"/>
    <row r="1430" ht="26.1" customHeight="1"/>
    <row r="1431" ht="26.1" customHeight="1"/>
    <row r="1432" ht="26.1" customHeight="1"/>
    <row r="1433" ht="26.1" customHeight="1"/>
    <row r="1434" ht="26.1" customHeight="1"/>
    <row r="1435" ht="26.1" customHeight="1"/>
    <row r="1436" ht="26.1" customHeight="1"/>
    <row r="1437" ht="26.1" customHeight="1"/>
    <row r="1438" ht="26.1" customHeight="1"/>
    <row r="1439" ht="26.1" customHeight="1"/>
    <row r="1440" ht="26.1" customHeight="1"/>
    <row r="1441" ht="26.1" customHeight="1"/>
    <row r="1442" ht="26.1" customHeight="1"/>
    <row r="1443" ht="26.1" customHeight="1"/>
    <row r="1444" ht="26.1" customHeight="1"/>
    <row r="1445" ht="26.1" customHeight="1"/>
    <row r="1446" ht="26.1" customHeight="1"/>
    <row r="1447" ht="26.1" customHeight="1"/>
    <row r="1448" ht="26.1" customHeight="1"/>
    <row r="1449" ht="26.1" customHeight="1"/>
    <row r="1450" ht="26.1" customHeight="1"/>
    <row r="1451" ht="26.1" customHeight="1"/>
    <row r="1452" ht="26.1" customHeight="1"/>
    <row r="1453" ht="26.1" customHeight="1"/>
    <row r="1454" ht="26.1" customHeight="1"/>
    <row r="1455" ht="26.1" customHeight="1"/>
    <row r="1456" ht="26.1" customHeight="1"/>
    <row r="1457" ht="26.1" customHeight="1"/>
    <row r="1458" ht="26.1" customHeight="1"/>
    <row r="1459" ht="26.1" customHeight="1"/>
    <row r="1460" ht="26.1" customHeight="1"/>
    <row r="1461" ht="26.1" customHeight="1"/>
    <row r="1462" ht="26.1" customHeight="1"/>
    <row r="1463" ht="26.1" customHeight="1"/>
    <row r="1464" ht="26.1" customHeight="1"/>
    <row r="1465" ht="26.1" customHeight="1"/>
    <row r="1466" ht="26.1" customHeight="1"/>
    <row r="1467" ht="26.1" customHeight="1"/>
    <row r="1468" ht="26.1" customHeight="1"/>
    <row r="1469" ht="26.1" customHeight="1"/>
    <row r="1470" ht="26.1" customHeight="1"/>
    <row r="1471" ht="26.1" customHeight="1"/>
    <row r="1472" ht="26.1" customHeight="1"/>
    <row r="1473" ht="26.1" customHeight="1"/>
    <row r="1474" ht="26.1" customHeight="1"/>
    <row r="1475" ht="26.1" customHeight="1"/>
    <row r="1476" ht="26.1" customHeight="1"/>
    <row r="1477" ht="26.1" customHeight="1"/>
    <row r="1478" ht="26.1" customHeight="1"/>
    <row r="1479" ht="26.1" customHeight="1"/>
    <row r="1480" ht="26.1" customHeight="1"/>
    <row r="1481" ht="26.1" customHeight="1"/>
    <row r="1482" ht="26.1" customHeight="1"/>
    <row r="1483" ht="26.1" customHeight="1"/>
    <row r="1484" ht="26.1" customHeight="1"/>
    <row r="1485" ht="26.1" customHeight="1"/>
    <row r="1486" ht="26.1" customHeight="1"/>
    <row r="1487" ht="26.1" customHeight="1"/>
    <row r="1488" ht="26.1" customHeight="1"/>
    <row r="1489" ht="26.1" customHeight="1"/>
    <row r="1490" ht="26.1" customHeight="1"/>
    <row r="1491" ht="26.1" customHeight="1"/>
    <row r="1492" ht="26.1" customHeight="1"/>
    <row r="1493" ht="26.1" customHeight="1"/>
    <row r="1494" ht="26.1" customHeight="1"/>
    <row r="1495" ht="26.1" customHeight="1"/>
    <row r="1496" ht="26.1" customHeight="1"/>
    <row r="1497" ht="26.1" customHeight="1"/>
    <row r="1498" ht="26.1" customHeight="1"/>
    <row r="1499" ht="26.1" customHeight="1"/>
    <row r="1500" ht="26.1" customHeight="1"/>
    <row r="1501" ht="26.1" customHeight="1"/>
    <row r="1502" ht="26.1" customHeight="1"/>
    <row r="1503" ht="26.1" customHeight="1"/>
    <row r="1504" ht="26.1" customHeight="1"/>
    <row r="1505" ht="26.1" customHeight="1"/>
    <row r="1506" ht="26.1" customHeight="1"/>
    <row r="1507" ht="26.1" customHeight="1"/>
    <row r="1508" ht="26.1" customHeight="1"/>
    <row r="1509" ht="26.1" customHeight="1"/>
    <row r="1510" ht="26.1" customHeight="1"/>
    <row r="1511" ht="26.1" customHeight="1"/>
    <row r="1512" ht="26.1" customHeight="1"/>
    <row r="1513" ht="26.1" customHeight="1"/>
    <row r="1514" ht="26.1" customHeight="1"/>
    <row r="1515" ht="26.1" customHeight="1"/>
    <row r="1516" ht="26.1" customHeight="1"/>
    <row r="1517" ht="26.1" customHeight="1"/>
    <row r="1518" ht="26.1" customHeight="1"/>
    <row r="1519" ht="26.1" customHeight="1"/>
    <row r="1520" ht="26.1" customHeight="1"/>
    <row r="1521" ht="26.1" customHeight="1"/>
    <row r="1522" ht="26.1" customHeight="1"/>
    <row r="1523" ht="26.1" customHeight="1"/>
    <row r="1524" ht="26.1" customHeight="1"/>
    <row r="1525" ht="26.1" customHeight="1"/>
    <row r="1526" ht="26.1" customHeight="1"/>
    <row r="1527" ht="26.1" customHeight="1"/>
    <row r="1528" ht="26.1" customHeight="1"/>
    <row r="1529" ht="26.1" customHeight="1"/>
    <row r="1530" ht="26.1" customHeight="1"/>
    <row r="1531" ht="26.1" customHeight="1"/>
    <row r="1532" ht="26.1" customHeight="1"/>
    <row r="1533" ht="26.1" customHeight="1"/>
    <row r="1534" ht="26.1" customHeight="1"/>
    <row r="1535" ht="26.1" customHeight="1"/>
    <row r="1536" ht="26.1" customHeight="1"/>
    <row r="1537" ht="26.1" customHeight="1"/>
    <row r="1538" ht="26.1" customHeight="1"/>
    <row r="1539" ht="26.1" customHeight="1"/>
    <row r="1540" ht="26.1" customHeight="1"/>
    <row r="1541" ht="26.1" customHeight="1"/>
    <row r="1542" ht="26.1" customHeight="1"/>
    <row r="1543" ht="26.1" customHeight="1"/>
    <row r="1544" ht="26.1" customHeight="1"/>
    <row r="1545" ht="26.1" customHeight="1"/>
    <row r="1546" ht="26.1" customHeight="1"/>
    <row r="1547" ht="26.1" customHeight="1"/>
    <row r="1548" ht="26.1" customHeight="1"/>
    <row r="1549" ht="26.1" customHeight="1"/>
    <row r="1550" ht="26.1" customHeight="1"/>
    <row r="1551" ht="26.1" customHeight="1"/>
    <row r="1552" ht="26.1" customHeight="1"/>
    <row r="1553" ht="26.1" customHeight="1"/>
    <row r="1554" ht="26.1" customHeight="1"/>
    <row r="1555" ht="26.1" customHeight="1"/>
    <row r="1556" ht="26.1" customHeight="1"/>
    <row r="1557" ht="26.1" customHeight="1"/>
    <row r="1558" ht="26.1" customHeight="1"/>
    <row r="1559" ht="26.1" customHeight="1"/>
    <row r="1560" ht="26.1" customHeight="1"/>
    <row r="1561" ht="26.1" customHeight="1"/>
    <row r="1562" ht="26.1" customHeight="1"/>
    <row r="1563" ht="26.1" customHeight="1"/>
    <row r="1564" ht="26.1" customHeight="1"/>
    <row r="1565" ht="26.1" customHeight="1"/>
    <row r="1566" ht="26.1" customHeight="1"/>
    <row r="1567" ht="26.1" customHeight="1"/>
    <row r="1568" ht="26.1" customHeight="1"/>
    <row r="1569" ht="26.1" customHeight="1"/>
    <row r="1570" ht="26.1" customHeight="1"/>
    <row r="1571" ht="26.1" customHeight="1"/>
    <row r="1572" ht="26.1" customHeight="1"/>
    <row r="1573" ht="26.1" customHeight="1"/>
    <row r="1574" ht="26.1" customHeight="1"/>
    <row r="1575" ht="26.1" customHeight="1"/>
    <row r="1576" ht="26.1" customHeight="1"/>
    <row r="1577" ht="26.1" customHeight="1"/>
    <row r="1578" ht="26.1" customHeight="1"/>
    <row r="1579" ht="26.1" customHeight="1"/>
    <row r="1580" ht="26.1" customHeight="1"/>
    <row r="1581" ht="26.1" customHeight="1"/>
    <row r="1582" ht="26.1" customHeight="1"/>
    <row r="1583" ht="26.1" customHeight="1"/>
    <row r="1584" ht="26.1" customHeight="1"/>
    <row r="1585" ht="26.1" customHeight="1"/>
    <row r="1586" ht="26.1" customHeight="1"/>
    <row r="1587" ht="26.1" customHeight="1"/>
    <row r="1588" ht="26.1" customHeight="1"/>
    <row r="1589" ht="26.1" customHeight="1"/>
    <row r="1590" ht="26.1" customHeight="1"/>
    <row r="1591" ht="26.1" customHeight="1"/>
    <row r="1592" ht="26.1" customHeight="1"/>
    <row r="1593" ht="26.1" customHeight="1"/>
    <row r="1594" ht="26.1" customHeight="1"/>
    <row r="1595" ht="26.1" customHeight="1"/>
    <row r="1596" ht="26.1" customHeight="1"/>
    <row r="1597" ht="26.1" customHeight="1"/>
    <row r="1598" ht="26.1" customHeight="1"/>
    <row r="1599" ht="26.1" customHeight="1"/>
    <row r="1600" ht="26.1" customHeight="1"/>
    <row r="1601" ht="26.1" customHeight="1"/>
    <row r="1602" ht="26.1" customHeight="1"/>
    <row r="1603" ht="26.1" customHeight="1"/>
    <row r="1604" ht="26.1" customHeight="1"/>
    <row r="1605" ht="26.1" customHeight="1"/>
    <row r="1606" ht="26.1" customHeight="1"/>
    <row r="1607" ht="26.1" customHeight="1"/>
    <row r="1608" ht="26.1" customHeight="1"/>
    <row r="1609" ht="26.1" customHeight="1"/>
    <row r="1610" ht="26.1" customHeight="1"/>
    <row r="1611" ht="26.1" customHeight="1"/>
    <row r="1612" ht="26.1" customHeight="1"/>
    <row r="1613" ht="26.1" customHeight="1"/>
    <row r="1614" ht="26.1" customHeight="1"/>
    <row r="1615" ht="26.1" customHeight="1"/>
    <row r="1616" ht="26.1" customHeight="1"/>
    <row r="1617" ht="26.1" customHeight="1"/>
    <row r="1618" ht="26.1" customHeight="1"/>
    <row r="1619" ht="26.1" customHeight="1"/>
    <row r="1620" ht="26.1" customHeight="1"/>
    <row r="1621" ht="26.1" customHeight="1"/>
    <row r="1622" ht="26.1" customHeight="1"/>
    <row r="1623" ht="26.1" customHeight="1"/>
    <row r="1624" ht="26.1" customHeight="1"/>
    <row r="1625" ht="26.1" customHeight="1"/>
    <row r="1626" ht="26.1" customHeight="1"/>
    <row r="1627" ht="26.1" customHeight="1"/>
    <row r="1628" ht="26.1" customHeight="1"/>
    <row r="1629" ht="26.1" customHeight="1"/>
    <row r="1630" ht="26.1" customHeight="1"/>
    <row r="1631" ht="26.1" customHeight="1"/>
    <row r="1632" ht="26.1" customHeight="1"/>
    <row r="1633" ht="26.1" customHeight="1"/>
    <row r="1634" ht="26.1" customHeight="1"/>
    <row r="1635" ht="26.1" customHeight="1"/>
    <row r="1636" ht="26.1" customHeight="1"/>
    <row r="1637" ht="26.1" customHeight="1"/>
    <row r="1638" ht="26.1" customHeight="1"/>
    <row r="1639" ht="26.1" customHeight="1"/>
    <row r="1640" ht="26.1" customHeight="1"/>
    <row r="1641" ht="26.1" customHeight="1"/>
    <row r="1642" ht="26.1" customHeight="1"/>
    <row r="1643" ht="26.1" customHeight="1"/>
    <row r="1644" ht="26.1" customHeight="1"/>
    <row r="1645" ht="26.1" customHeight="1"/>
    <row r="1646" ht="26.1" customHeight="1"/>
    <row r="1647" ht="26.1" customHeight="1"/>
    <row r="1648" ht="26.1" customHeight="1"/>
    <row r="1649" ht="26.1" customHeight="1"/>
    <row r="1650" ht="26.1" customHeight="1"/>
    <row r="1651" ht="26.1" customHeight="1"/>
    <row r="1652" ht="26.1" customHeight="1"/>
    <row r="1653" ht="26.1" customHeight="1"/>
    <row r="1654" ht="26.1" customHeight="1"/>
    <row r="1655" ht="26.1" customHeight="1"/>
    <row r="1656" ht="26.1" customHeight="1"/>
    <row r="1657" ht="26.1" customHeight="1"/>
    <row r="1658" ht="26.1" customHeight="1"/>
    <row r="1659" ht="26.1" customHeight="1"/>
    <row r="1660" ht="26.1" customHeight="1"/>
    <row r="1661" ht="26.1" customHeight="1"/>
    <row r="1662" ht="26.1" customHeight="1"/>
    <row r="1663" ht="26.1" customHeight="1"/>
    <row r="1664" ht="26.1" customHeight="1"/>
    <row r="1665" ht="26.1" customHeight="1"/>
    <row r="1666" ht="26.1" customHeight="1"/>
    <row r="1667" ht="26.1" customHeight="1"/>
    <row r="1668" ht="26.1" customHeight="1"/>
    <row r="1669" ht="26.1" customHeight="1"/>
    <row r="1670" ht="26.1" customHeight="1"/>
    <row r="1671" ht="26.1" customHeight="1"/>
    <row r="1672" ht="26.1" customHeight="1"/>
    <row r="1673" ht="26.1" customHeight="1"/>
    <row r="1674" ht="26.1" customHeight="1"/>
    <row r="1675" ht="26.1" customHeight="1"/>
    <row r="1676" ht="26.1" customHeight="1"/>
    <row r="1677" ht="26.1" customHeight="1"/>
    <row r="1678" ht="26.1" customHeight="1"/>
    <row r="1679" ht="26.1" customHeight="1"/>
    <row r="1680" ht="26.1" customHeight="1"/>
    <row r="1681" ht="26.1" customHeight="1"/>
    <row r="1682" ht="26.1" customHeight="1"/>
    <row r="1683" ht="26.1" customHeight="1"/>
    <row r="1684" ht="26.1" customHeight="1"/>
    <row r="1685" ht="26.1" customHeight="1"/>
    <row r="1686" ht="26.1" customHeight="1"/>
    <row r="1687" ht="26.1" customHeight="1"/>
    <row r="1688" ht="26.1" customHeight="1"/>
    <row r="1689" ht="26.1" customHeight="1"/>
    <row r="1690" ht="26.1" customHeight="1"/>
    <row r="1691" ht="26.1" customHeight="1"/>
    <row r="1692" ht="26.1" customHeight="1"/>
    <row r="1693" ht="26.1" customHeight="1"/>
    <row r="1694" ht="26.1" customHeight="1"/>
    <row r="1695" ht="26.1" customHeight="1"/>
    <row r="1696" ht="26.1" customHeight="1"/>
    <row r="1697" ht="26.1" customHeight="1"/>
    <row r="1698" ht="26.1" customHeight="1"/>
    <row r="1699" ht="26.1" customHeight="1"/>
    <row r="1700" ht="26.1" customHeight="1"/>
    <row r="1701" ht="26.1" customHeight="1"/>
    <row r="1702" ht="26.1" customHeight="1"/>
    <row r="1703" ht="26.1" customHeight="1"/>
    <row r="1704" ht="26.1" customHeight="1"/>
    <row r="1705" ht="26.1" customHeight="1"/>
    <row r="1706" ht="26.1" customHeight="1"/>
    <row r="1707" ht="26.1" customHeight="1"/>
    <row r="1708" ht="26.1" customHeight="1"/>
    <row r="1709" ht="26.1" customHeight="1"/>
    <row r="1710" ht="26.1" customHeight="1"/>
    <row r="1711" ht="26.1" customHeight="1"/>
    <row r="1712" ht="26.1" customHeight="1"/>
    <row r="1713" ht="26.1" customHeight="1"/>
    <row r="1714" ht="26.1" customHeight="1"/>
    <row r="1715" ht="26.1" customHeight="1"/>
    <row r="1716" ht="26.1" customHeight="1"/>
    <row r="1717" ht="26.1" customHeight="1"/>
    <row r="1718" ht="26.1" customHeight="1"/>
    <row r="1719" ht="26.1" customHeight="1"/>
    <row r="1720" ht="26.1" customHeight="1"/>
    <row r="1721" ht="26.1" customHeight="1"/>
    <row r="1722" ht="26.1" customHeight="1"/>
    <row r="1723" ht="26.1" customHeight="1"/>
    <row r="1724" ht="26.1" customHeight="1"/>
    <row r="1725" ht="26.1" customHeight="1"/>
    <row r="1726" ht="26.1" customHeight="1"/>
    <row r="1727" ht="26.1" customHeight="1"/>
    <row r="1728" ht="26.1" customHeight="1"/>
    <row r="1729" ht="26.1" customHeight="1"/>
    <row r="1730" ht="26.1" customHeight="1"/>
    <row r="1731" ht="26.1" customHeight="1"/>
    <row r="1732" ht="26.1" customHeight="1"/>
    <row r="1733" ht="26.1" customHeight="1"/>
    <row r="1734" ht="26.1" customHeight="1"/>
    <row r="1735" ht="26.1" customHeight="1"/>
    <row r="1736" ht="26.1" customHeight="1"/>
    <row r="1737" ht="26.1" customHeight="1"/>
    <row r="1738" ht="26.1" customHeight="1"/>
    <row r="1739" ht="26.1" customHeight="1"/>
    <row r="1740" ht="26.1" customHeight="1"/>
    <row r="1741" ht="26.1" customHeight="1"/>
    <row r="1742" ht="26.1" customHeight="1"/>
    <row r="1743" ht="26.1" customHeight="1"/>
    <row r="1744" ht="26.1" customHeight="1"/>
    <row r="1745" ht="26.1" customHeight="1"/>
    <row r="1746" ht="26.1" customHeight="1"/>
    <row r="1747" ht="26.1" customHeight="1"/>
    <row r="1748" ht="26.1" customHeight="1"/>
    <row r="1749" ht="26.1" customHeight="1"/>
    <row r="1750" ht="26.1" customHeight="1"/>
    <row r="1751" ht="26.1" customHeight="1"/>
    <row r="1752" ht="26.1" customHeight="1"/>
    <row r="1753" ht="26.1" customHeight="1"/>
    <row r="1754" ht="26.1" customHeight="1"/>
    <row r="1755" ht="26.1" customHeight="1"/>
    <row r="1756" ht="26.1" customHeight="1"/>
    <row r="1757" ht="26.1" customHeight="1"/>
    <row r="1758" ht="26.1" customHeight="1"/>
    <row r="1759" ht="26.1" customHeight="1"/>
    <row r="1760" ht="26.1" customHeight="1"/>
    <row r="1761" ht="26.1" customHeight="1"/>
    <row r="1762" ht="26.1" customHeight="1"/>
    <row r="1763" ht="26.1" customHeight="1"/>
    <row r="1764" ht="26.1" customHeight="1"/>
    <row r="1765" ht="26.1" customHeight="1"/>
    <row r="1766" ht="26.1" customHeight="1"/>
    <row r="1767" ht="26.1" customHeight="1"/>
    <row r="1768" ht="26.1" customHeight="1"/>
    <row r="1769" ht="26.1" customHeight="1"/>
    <row r="1770" ht="26.1" customHeight="1"/>
    <row r="1771" ht="26.1" customHeight="1"/>
    <row r="1772" ht="26.1" customHeight="1"/>
    <row r="1773" ht="26.1" customHeight="1"/>
    <row r="1774" ht="26.1" customHeight="1"/>
    <row r="1775" ht="26.1" customHeight="1"/>
    <row r="1776" ht="26.1" customHeight="1"/>
    <row r="1777" ht="26.1" customHeight="1"/>
    <row r="1778" ht="26.1" customHeight="1"/>
    <row r="1779" ht="26.1" customHeight="1"/>
    <row r="1780" ht="26.1" customHeight="1"/>
    <row r="1781" ht="26.1" customHeight="1"/>
    <row r="1782" ht="26.1" customHeight="1"/>
    <row r="1783" ht="26.1" customHeight="1"/>
    <row r="1784" ht="26.1" customHeight="1"/>
    <row r="1785" ht="26.1" customHeight="1"/>
    <row r="1786" ht="26.1" customHeight="1"/>
    <row r="1787" ht="26.1" customHeight="1"/>
    <row r="1788" ht="26.1" customHeight="1"/>
    <row r="1789" ht="26.1" customHeight="1"/>
    <row r="1790" ht="26.1" customHeight="1"/>
    <row r="1791" ht="26.1" customHeight="1"/>
    <row r="1792" ht="26.1" customHeight="1"/>
    <row r="1793" ht="26.1" customHeight="1"/>
    <row r="1794" ht="26.1" customHeight="1"/>
    <row r="1795" ht="26.1" customHeight="1"/>
    <row r="1796" ht="26.1" customHeight="1"/>
    <row r="1797" ht="26.1" customHeight="1"/>
    <row r="1798" ht="26.1" customHeight="1"/>
    <row r="1799" ht="26.1" customHeight="1"/>
    <row r="1800" ht="26.1" customHeight="1"/>
    <row r="1801" ht="26.1" customHeight="1"/>
    <row r="1802" ht="26.1" customHeight="1"/>
    <row r="1803" ht="26.1" customHeight="1"/>
    <row r="1804" ht="26.1" customHeight="1"/>
    <row r="1805" ht="26.1" customHeight="1"/>
    <row r="1806" ht="26.1" customHeight="1"/>
    <row r="1807" ht="26.1" customHeight="1"/>
    <row r="1808" ht="26.1" customHeight="1"/>
    <row r="1809" ht="26.1" customHeight="1"/>
    <row r="1810" ht="26.1" customHeight="1"/>
    <row r="1811" ht="26.1" customHeight="1"/>
    <row r="1812" ht="26.1" customHeight="1"/>
    <row r="1813" ht="26.1" customHeight="1"/>
    <row r="1814" ht="26.1" customHeight="1"/>
    <row r="1815" ht="26.1" customHeight="1"/>
    <row r="1816" ht="26.1" customHeight="1"/>
    <row r="1817" ht="26.1" customHeight="1"/>
    <row r="1818" ht="26.1" customHeight="1"/>
    <row r="1819" ht="26.1" customHeight="1"/>
    <row r="1820" ht="26.1" customHeight="1"/>
    <row r="1821" ht="26.1" customHeight="1"/>
    <row r="1822" ht="26.1" customHeight="1"/>
    <row r="1823" ht="26.1" customHeight="1"/>
    <row r="1824" ht="26.1" customHeight="1"/>
    <row r="1825" ht="26.1" customHeight="1"/>
    <row r="1826" ht="26.1" customHeight="1"/>
    <row r="1827" ht="26.1" customHeight="1"/>
    <row r="1828" ht="26.1" customHeight="1"/>
    <row r="1829" ht="26.1" customHeight="1"/>
    <row r="1830" ht="26.1" customHeight="1"/>
    <row r="1831" ht="26.1" customHeight="1"/>
    <row r="1832" ht="26.1" customHeight="1"/>
    <row r="1833" ht="26.1" customHeight="1"/>
    <row r="1834" ht="26.1" customHeight="1"/>
    <row r="1835" ht="26.1" customHeight="1"/>
    <row r="1836" ht="26.1" customHeight="1"/>
    <row r="1837" ht="26.1" customHeight="1"/>
    <row r="1838" ht="26.1" customHeight="1"/>
    <row r="1839" ht="26.1" customHeight="1"/>
    <row r="1840" ht="26.1" customHeight="1"/>
    <row r="1841" ht="26.1" customHeight="1"/>
    <row r="1842" ht="26.1" customHeight="1"/>
    <row r="1843" ht="26.1" customHeight="1"/>
    <row r="1844" ht="26.1" customHeight="1"/>
    <row r="1845" ht="26.1" customHeight="1"/>
    <row r="1846" ht="26.1" customHeight="1"/>
    <row r="1847" ht="26.1" customHeight="1"/>
    <row r="1848" ht="26.1" customHeight="1"/>
    <row r="1849" ht="26.1" customHeight="1"/>
    <row r="1850" ht="26.1" customHeight="1"/>
    <row r="1851" ht="26.1" customHeight="1"/>
    <row r="1852" ht="26.1" customHeight="1"/>
    <row r="1853" ht="26.1" customHeight="1"/>
    <row r="1854" ht="26.1" customHeight="1"/>
    <row r="1855" ht="26.1" customHeight="1"/>
    <row r="1856" ht="26.1" customHeight="1"/>
    <row r="1857" ht="26.1" customHeight="1"/>
    <row r="1858" ht="26.1" customHeight="1"/>
    <row r="1859" ht="26.1" customHeight="1"/>
    <row r="1860" ht="26.1" customHeight="1"/>
    <row r="1861" ht="26.1" customHeight="1"/>
    <row r="1862" ht="26.1" customHeight="1"/>
    <row r="1863" ht="26.1" customHeight="1"/>
    <row r="1864" ht="26.1" customHeight="1"/>
    <row r="1865" ht="26.1" customHeight="1"/>
    <row r="1866" ht="26.1" customHeight="1"/>
    <row r="1867" ht="26.1" customHeight="1"/>
    <row r="1868" ht="26.1" customHeight="1"/>
    <row r="1869" ht="26.1" customHeight="1"/>
    <row r="1870" ht="26.1" customHeight="1"/>
    <row r="1871" ht="26.1" customHeight="1"/>
    <row r="1872" ht="26.1" customHeight="1"/>
    <row r="1873" ht="26.1" customHeight="1"/>
    <row r="1874" ht="26.1" customHeight="1"/>
    <row r="1875" ht="26.1" customHeight="1"/>
    <row r="1876" ht="26.1" customHeight="1"/>
    <row r="1877" ht="26.1" customHeight="1"/>
    <row r="1878" ht="26.1" customHeight="1"/>
    <row r="1879" ht="26.1" customHeight="1"/>
    <row r="1880" ht="26.1" customHeight="1"/>
    <row r="1881" ht="26.1" customHeight="1"/>
    <row r="1882" ht="26.1" customHeight="1"/>
    <row r="1883" ht="26.1" customHeight="1"/>
    <row r="1884" ht="26.1" customHeight="1"/>
    <row r="1885" ht="26.1" customHeight="1"/>
    <row r="1886" ht="26.1" customHeight="1"/>
    <row r="1887" ht="26.1" customHeight="1"/>
    <row r="1888" ht="26.1" customHeight="1"/>
    <row r="1889" ht="26.1" customHeight="1"/>
    <row r="1890" ht="26.1" customHeight="1"/>
    <row r="1891" ht="26.1" customHeight="1"/>
    <row r="1892" ht="26.1" customHeight="1"/>
    <row r="1893" ht="26.1" customHeight="1"/>
    <row r="1894" ht="26.1" customHeight="1"/>
    <row r="1895" ht="26.1" customHeight="1"/>
    <row r="1896" ht="26.1" customHeight="1"/>
    <row r="1897" ht="26.1" customHeight="1"/>
    <row r="1898" ht="26.1" customHeight="1"/>
    <row r="1899" ht="26.1" customHeight="1"/>
    <row r="1900" ht="26.1" customHeight="1"/>
    <row r="1901" ht="26.1" customHeight="1"/>
    <row r="1902" ht="26.1" customHeight="1"/>
    <row r="1903" ht="26.1" customHeight="1"/>
    <row r="1904" ht="26.1" customHeight="1"/>
    <row r="1905" ht="26.1" customHeight="1"/>
    <row r="1906" ht="26.1" customHeight="1"/>
    <row r="1907" ht="26.1" customHeight="1"/>
    <row r="1908" ht="26.1" customHeight="1"/>
    <row r="1909" ht="26.1" customHeight="1"/>
    <row r="1910" ht="26.1" customHeight="1"/>
    <row r="1911" ht="26.1" customHeight="1"/>
    <row r="1912" ht="26.1" customHeight="1"/>
    <row r="1913" ht="26.1" customHeight="1"/>
    <row r="1914" ht="26.1" customHeight="1"/>
    <row r="1915" ht="26.1" customHeight="1"/>
    <row r="1916" ht="26.1" customHeight="1"/>
    <row r="1917" ht="26.1" customHeight="1"/>
    <row r="1918" ht="26.1" customHeight="1"/>
    <row r="1919" ht="26.1" customHeight="1"/>
    <row r="1920" ht="26.1" customHeight="1"/>
    <row r="1921" ht="26.1" customHeight="1"/>
    <row r="1922" ht="26.1" customHeight="1"/>
    <row r="1923" ht="26.1" customHeight="1"/>
    <row r="1924" ht="26.1" customHeight="1"/>
    <row r="1925" ht="26.1" customHeight="1"/>
    <row r="1926" ht="26.1" customHeight="1"/>
    <row r="1927" ht="26.1" customHeight="1"/>
    <row r="1928" ht="26.1" customHeight="1"/>
    <row r="1929" ht="26.1" customHeight="1"/>
    <row r="1930" ht="26.1" customHeight="1"/>
    <row r="1931" ht="26.1" customHeight="1"/>
    <row r="1932" ht="26.1" customHeight="1"/>
    <row r="1933" ht="26.1" customHeight="1"/>
    <row r="1934" ht="26.1" customHeight="1"/>
    <row r="1935" ht="26.1" customHeight="1"/>
    <row r="1936" ht="26.1" customHeight="1"/>
    <row r="1937" ht="26.1" customHeight="1"/>
    <row r="1938" ht="26.1" customHeight="1"/>
    <row r="1939" ht="26.1" customHeight="1"/>
    <row r="1940" ht="26.1" customHeight="1"/>
    <row r="1941" ht="26.1" customHeight="1"/>
    <row r="1942" ht="26.1" customHeight="1"/>
    <row r="1943" ht="26.1" customHeight="1"/>
    <row r="1944" ht="26.1" customHeight="1"/>
    <row r="1945" ht="26.1" customHeight="1"/>
    <row r="1946" ht="26.1" customHeight="1"/>
    <row r="1947" ht="26.1" customHeight="1"/>
    <row r="1948" ht="26.1" customHeight="1"/>
    <row r="1949" ht="26.1" customHeight="1"/>
    <row r="1950" ht="26.1" customHeight="1"/>
    <row r="1951" ht="26.1" customHeight="1"/>
    <row r="1952" ht="26.1" customHeight="1"/>
    <row r="1953" ht="26.1" customHeight="1"/>
    <row r="1954" ht="26.1" customHeight="1"/>
    <row r="1955" ht="26.1" customHeight="1"/>
    <row r="1956" ht="26.1" customHeight="1"/>
    <row r="1957" ht="26.1" customHeight="1"/>
    <row r="1958" ht="26.1" customHeight="1"/>
    <row r="1959" ht="26.1" customHeight="1"/>
    <row r="1960" ht="26.1" customHeight="1"/>
    <row r="1961" ht="26.1" customHeight="1"/>
    <row r="1962" ht="26.1" customHeight="1"/>
    <row r="1963" ht="26.1" customHeight="1"/>
    <row r="1964" ht="26.1" customHeight="1"/>
    <row r="1965" ht="26.1" customHeight="1"/>
    <row r="1966" ht="26.1" customHeight="1"/>
    <row r="1967" ht="26.1" customHeight="1"/>
    <row r="1968" ht="26.1" customHeight="1"/>
    <row r="1969" ht="26.1" customHeight="1"/>
    <row r="1970" ht="26.1" customHeight="1"/>
    <row r="1971" ht="26.1" customHeight="1"/>
    <row r="1972" ht="26.1" customHeight="1"/>
    <row r="1973" ht="26.1" customHeight="1"/>
    <row r="1974" ht="26.1" customHeight="1"/>
    <row r="1975" ht="26.1" customHeight="1"/>
    <row r="1976" ht="26.1" customHeight="1"/>
    <row r="1977" ht="26.1" customHeight="1"/>
    <row r="1978" ht="26.1" customHeight="1"/>
    <row r="1979" ht="26.1" customHeight="1"/>
    <row r="1980" ht="26.1" customHeight="1"/>
    <row r="1981" ht="26.1" customHeight="1"/>
    <row r="1982" ht="26.1" customHeight="1"/>
    <row r="1983" ht="26.1" customHeight="1"/>
    <row r="1984" ht="26.1" customHeight="1"/>
    <row r="1985" ht="26.1" customHeight="1"/>
    <row r="1986" ht="26.1" customHeight="1"/>
    <row r="1987" ht="26.1" customHeight="1"/>
    <row r="1988" ht="26.1" customHeight="1"/>
    <row r="1989" ht="26.1" customHeight="1"/>
    <row r="1990" ht="26.1" customHeight="1"/>
    <row r="1991" ht="26.1" customHeight="1"/>
    <row r="1992" ht="26.1" customHeight="1"/>
    <row r="1993" ht="26.1" customHeight="1"/>
    <row r="1994" ht="26.1" customHeight="1"/>
    <row r="1995" ht="26.1" customHeight="1"/>
    <row r="1996" ht="26.1" customHeight="1"/>
    <row r="1997" ht="26.1" customHeight="1"/>
    <row r="1998" ht="26.1" customHeight="1"/>
    <row r="1999" ht="26.1" customHeight="1"/>
    <row r="2000" ht="26.1" customHeight="1"/>
    <row r="2001" ht="26.1" customHeight="1"/>
    <row r="2002" ht="26.1" customHeight="1"/>
    <row r="2003" ht="26.1" customHeight="1"/>
    <row r="2004" ht="26.1" customHeight="1"/>
    <row r="2005" ht="26.1" customHeight="1"/>
    <row r="2006" ht="26.1" customHeight="1"/>
    <row r="2007" ht="26.1" customHeight="1"/>
    <row r="2008" ht="26.1" customHeight="1"/>
    <row r="2009" ht="26.1" customHeight="1"/>
    <row r="2010" ht="26.1" customHeight="1"/>
    <row r="2011" ht="26.1" customHeight="1"/>
    <row r="2012" ht="26.1" customHeight="1"/>
    <row r="2013" ht="26.1" customHeight="1"/>
    <row r="2014" ht="26.1" customHeight="1"/>
    <row r="2015" ht="26.1" customHeight="1"/>
    <row r="2016" ht="26.1" customHeight="1"/>
    <row r="2017" ht="26.1" customHeight="1"/>
    <row r="2018" ht="26.1" customHeight="1"/>
    <row r="2019" ht="26.1" customHeight="1"/>
    <row r="2020" ht="26.1" customHeight="1"/>
    <row r="2021" ht="26.1" customHeight="1"/>
    <row r="2022" ht="26.1" customHeight="1"/>
    <row r="2023" ht="26.1" customHeight="1"/>
    <row r="2024" ht="26.1" customHeight="1"/>
    <row r="2025" ht="26.1" customHeight="1"/>
    <row r="2026" ht="26.1" customHeight="1"/>
    <row r="2027" ht="26.1" customHeight="1"/>
    <row r="2028" ht="26.1" customHeight="1"/>
    <row r="2029" ht="26.1" customHeight="1"/>
    <row r="2030" ht="26.1" customHeight="1"/>
    <row r="2031" ht="26.1" customHeight="1"/>
    <row r="2032" ht="26.1" customHeight="1"/>
    <row r="2033" ht="26.1" customHeight="1"/>
    <row r="2034" ht="26.1" customHeight="1"/>
    <row r="2035" ht="26.1" customHeight="1"/>
    <row r="2036" ht="26.1" customHeight="1"/>
    <row r="2037" ht="26.1" customHeight="1"/>
    <row r="2038" ht="26.1" customHeight="1"/>
    <row r="2039" ht="26.1" customHeight="1"/>
    <row r="2040" ht="26.1" customHeight="1"/>
    <row r="2041" ht="26.1" customHeight="1"/>
    <row r="2042" ht="26.1" customHeight="1"/>
    <row r="2043" ht="26.1" customHeight="1"/>
    <row r="2044" ht="26.1" customHeight="1"/>
    <row r="2045" ht="26.1" customHeight="1"/>
    <row r="2046" ht="26.1" customHeight="1"/>
    <row r="2047" ht="26.1" customHeight="1"/>
    <row r="2048" ht="26.1" customHeight="1"/>
    <row r="2049" ht="26.1" customHeight="1"/>
    <row r="2050" ht="26.1" customHeight="1"/>
    <row r="2051" ht="26.1" customHeight="1"/>
    <row r="2052" ht="26.1" customHeight="1"/>
    <row r="2053" ht="26.1" customHeight="1"/>
    <row r="2054" ht="26.1" customHeight="1"/>
    <row r="2055" ht="26.1" customHeight="1"/>
    <row r="2056" ht="26.1" customHeight="1"/>
    <row r="2057" ht="26.1" customHeight="1"/>
    <row r="2058" ht="26.1" customHeight="1"/>
    <row r="2059" ht="26.1" customHeight="1"/>
    <row r="2060" ht="26.1" customHeight="1"/>
    <row r="2061" ht="26.1" customHeight="1"/>
    <row r="2062" ht="26.1" customHeight="1"/>
    <row r="2063" ht="26.1" customHeight="1"/>
    <row r="2064" ht="26.1" customHeight="1"/>
    <row r="2065" ht="26.1" customHeight="1"/>
    <row r="2066" ht="26.1" customHeight="1"/>
    <row r="2067" ht="26.1" customHeight="1"/>
    <row r="2068" ht="26.1" customHeight="1"/>
    <row r="2069" ht="26.1" customHeight="1"/>
    <row r="2070" ht="26.1" customHeight="1"/>
    <row r="2071" ht="26.1" customHeight="1"/>
    <row r="2072" ht="26.1" customHeight="1"/>
    <row r="2073" ht="26.1" customHeight="1"/>
    <row r="2074" ht="26.1" customHeight="1"/>
    <row r="2075" ht="26.1" customHeight="1"/>
    <row r="2076" ht="26.1" customHeight="1"/>
    <row r="2077" ht="26.1" customHeight="1"/>
    <row r="2078" ht="26.1" customHeight="1"/>
    <row r="2079" ht="26.1" customHeight="1"/>
    <row r="2080" ht="26.1" customHeight="1"/>
    <row r="2081" ht="26.1" customHeight="1"/>
    <row r="2082" ht="26.1" customHeight="1"/>
    <row r="2083" ht="26.1" customHeight="1"/>
    <row r="2084" ht="26.1" customHeight="1"/>
    <row r="2085" ht="26.1" customHeight="1"/>
    <row r="2086" ht="26.1" customHeight="1"/>
    <row r="2087" ht="26.1" customHeight="1"/>
    <row r="2088" ht="26.1" customHeight="1"/>
    <row r="2089" ht="26.1" customHeight="1"/>
    <row r="2090" ht="26.1" customHeight="1"/>
    <row r="2091" ht="26.1" customHeight="1"/>
    <row r="2092" ht="26.1" customHeight="1"/>
    <row r="2093" ht="26.1" customHeight="1"/>
    <row r="2094" ht="26.1" customHeight="1"/>
    <row r="2095" ht="26.1" customHeight="1"/>
    <row r="2096" ht="26.1" customHeight="1"/>
    <row r="2097" ht="26.1" customHeight="1"/>
    <row r="2098" ht="26.1" customHeight="1"/>
    <row r="2099" ht="26.1" customHeight="1"/>
    <row r="2100" ht="26.1" customHeight="1"/>
    <row r="2101" ht="26.1" customHeight="1"/>
    <row r="2102" ht="26.1" customHeight="1"/>
    <row r="2103" ht="26.1" customHeight="1"/>
    <row r="2104" ht="26.1" customHeight="1"/>
    <row r="2105" ht="26.1" customHeight="1"/>
    <row r="2106" ht="26.1" customHeight="1"/>
    <row r="2107" ht="26.1" customHeight="1"/>
    <row r="2108" ht="26.1" customHeight="1"/>
    <row r="2109" ht="26.1" customHeight="1"/>
    <row r="2110" ht="26.1" customHeight="1"/>
    <row r="2111" ht="26.1" customHeight="1"/>
    <row r="2112" ht="26.1" customHeight="1"/>
    <row r="2113" ht="26.1" customHeight="1"/>
    <row r="2114" ht="26.1" customHeight="1"/>
    <row r="2115" ht="26.1" customHeight="1"/>
    <row r="2116" ht="26.1" customHeight="1"/>
    <row r="2117" ht="26.1" customHeight="1"/>
    <row r="2118" ht="26.1" customHeight="1"/>
    <row r="2119" ht="26.1" customHeight="1"/>
    <row r="2120" ht="26.1" customHeight="1"/>
    <row r="2121" ht="26.1" customHeight="1"/>
    <row r="2122" ht="26.1" customHeight="1"/>
    <row r="2123" ht="26.1" customHeight="1"/>
    <row r="2124" ht="26.1" customHeight="1"/>
    <row r="2125" ht="26.1" customHeight="1"/>
    <row r="2126" ht="26.1" customHeight="1"/>
    <row r="2127" ht="26.1" customHeight="1"/>
    <row r="2128" ht="26.1" customHeight="1"/>
    <row r="2129" ht="26.1" customHeight="1"/>
    <row r="2130" ht="26.1" customHeight="1"/>
    <row r="2131" ht="26.1" customHeight="1"/>
    <row r="2132" ht="26.1" customHeight="1"/>
    <row r="2133" ht="26.1" customHeight="1"/>
    <row r="2134" ht="26.1" customHeight="1"/>
    <row r="2135" ht="26.1" customHeight="1"/>
    <row r="2136" ht="26.1" customHeight="1"/>
    <row r="2137" ht="26.1" customHeight="1"/>
    <row r="2138" ht="26.1" customHeight="1"/>
    <row r="2139" ht="26.1" customHeight="1"/>
    <row r="2140" ht="26.1" customHeight="1"/>
    <row r="2141" ht="26.1" customHeight="1"/>
    <row r="2142" ht="26.1" customHeight="1"/>
    <row r="2143" ht="26.1" customHeight="1"/>
    <row r="2144" ht="26.1" customHeight="1"/>
    <row r="2145" ht="26.1" customHeight="1"/>
    <row r="2146" ht="26.1" customHeight="1"/>
    <row r="2147" ht="26.1" customHeight="1"/>
    <row r="2148" ht="26.1" customHeight="1"/>
    <row r="2149" ht="26.1" customHeight="1"/>
    <row r="2150" ht="26.1" customHeight="1"/>
    <row r="2151" ht="26.1" customHeight="1"/>
    <row r="2152" ht="26.1" customHeight="1"/>
    <row r="2153" ht="26.1" customHeight="1"/>
    <row r="2154" ht="26.1" customHeight="1"/>
    <row r="2155" ht="26.1" customHeight="1"/>
    <row r="2156" ht="26.1" customHeight="1"/>
    <row r="2157" ht="26.1" customHeight="1"/>
    <row r="2158" ht="26.1" customHeight="1"/>
    <row r="2159" ht="26.1" customHeight="1"/>
    <row r="2160" ht="26.1" customHeight="1"/>
    <row r="2161" ht="26.1" customHeight="1"/>
    <row r="2162" ht="26.1" customHeight="1"/>
    <row r="2163" ht="26.1" customHeight="1"/>
    <row r="2164" ht="26.1" customHeight="1"/>
    <row r="2165" ht="26.1" customHeight="1"/>
    <row r="2166" ht="26.1" customHeight="1"/>
    <row r="2167" ht="26.1" customHeight="1"/>
    <row r="2168" ht="26.1" customHeight="1"/>
    <row r="2169" ht="26.1" customHeight="1"/>
    <row r="2170" ht="26.1" customHeight="1"/>
    <row r="2171" ht="26.1" customHeight="1"/>
    <row r="2172" ht="26.1" customHeight="1"/>
    <row r="2173" ht="26.1" customHeight="1"/>
    <row r="2174" ht="26.1" customHeight="1"/>
    <row r="2175" ht="26.1" customHeight="1"/>
    <row r="2176" ht="26.1" customHeight="1"/>
    <row r="2177" ht="26.1" customHeight="1"/>
    <row r="2178" ht="26.1" customHeight="1"/>
    <row r="2179" ht="26.1" customHeight="1"/>
    <row r="2180" ht="26.1" customHeight="1"/>
    <row r="2181" ht="26.1" customHeight="1"/>
    <row r="2182" ht="26.1" customHeight="1"/>
    <row r="2183" ht="26.1" customHeight="1"/>
    <row r="2184" ht="26.1" customHeight="1"/>
    <row r="2185" ht="26.1" customHeight="1"/>
    <row r="2186" ht="26.1" customHeight="1"/>
    <row r="2187" ht="26.1" customHeight="1"/>
    <row r="2188" ht="26.1" customHeight="1"/>
    <row r="2189" ht="26.1" customHeight="1"/>
    <row r="2190" ht="26.1" customHeight="1"/>
    <row r="2191" ht="26.1" customHeight="1"/>
    <row r="2192" ht="26.1" customHeight="1"/>
    <row r="2193" ht="26.1" customHeight="1"/>
    <row r="2194" ht="26.1" customHeight="1"/>
    <row r="2195" ht="26.1" customHeight="1"/>
    <row r="2196" ht="26.1" customHeight="1"/>
    <row r="2197" ht="26.1" customHeight="1"/>
    <row r="2198" ht="26.1" customHeight="1"/>
    <row r="2199" ht="26.1" customHeight="1"/>
    <row r="2200" ht="26.1" customHeight="1"/>
    <row r="2201" ht="26.1" customHeight="1"/>
    <row r="2202" ht="26.1" customHeight="1"/>
    <row r="2203" ht="26.1" customHeight="1"/>
    <row r="2204" ht="26.1" customHeight="1"/>
    <row r="2205" ht="26.1" customHeight="1"/>
    <row r="2206" ht="26.1" customHeight="1"/>
    <row r="2207" ht="26.1" customHeight="1"/>
    <row r="2208" ht="26.1" customHeight="1"/>
    <row r="2209" ht="26.1" customHeight="1"/>
    <row r="2210" ht="26.1" customHeight="1"/>
    <row r="2211" ht="26.1" customHeight="1"/>
    <row r="2212" ht="26.1" customHeight="1"/>
    <row r="2213" ht="26.1" customHeight="1"/>
    <row r="2214" ht="26.1" customHeight="1"/>
    <row r="2215" ht="26.1" customHeight="1"/>
    <row r="2216" ht="26.1" customHeight="1"/>
    <row r="2217" ht="26.1" customHeight="1"/>
    <row r="2218" ht="26.1" customHeight="1"/>
    <row r="2219" ht="26.1" customHeight="1"/>
    <row r="2220" ht="26.1" customHeight="1"/>
    <row r="2221" ht="26.1" customHeight="1"/>
    <row r="2222" ht="26.1" customHeight="1"/>
    <row r="2223" ht="26.1" customHeight="1"/>
    <row r="2224" ht="26.1" customHeight="1"/>
    <row r="2225" ht="26.1" customHeight="1"/>
    <row r="2226" ht="26.1" customHeight="1"/>
    <row r="2227" ht="26.1" customHeight="1"/>
    <row r="2228" ht="26.1" customHeight="1"/>
    <row r="2229" ht="26.1" customHeight="1"/>
    <row r="2230" ht="26.1" customHeight="1"/>
    <row r="2231" ht="26.1" customHeight="1"/>
    <row r="2232" ht="26.1" customHeight="1"/>
    <row r="2233" ht="26.1" customHeight="1"/>
    <row r="2234" ht="26.1" customHeight="1"/>
    <row r="2235" ht="26.1" customHeight="1"/>
    <row r="2236" ht="26.1" customHeight="1"/>
    <row r="2237" ht="26.1" customHeight="1"/>
    <row r="2238" ht="26.1" customHeight="1"/>
    <row r="2239" ht="26.1" customHeight="1"/>
    <row r="2240" ht="26.1" customHeight="1"/>
    <row r="2241" ht="26.1" customHeight="1"/>
    <row r="2242" ht="26.1" customHeight="1"/>
    <row r="2243" ht="26.1" customHeight="1"/>
    <row r="2244" ht="26.1" customHeight="1"/>
    <row r="2245" ht="26.1" customHeight="1"/>
    <row r="2246" ht="26.1" customHeight="1"/>
    <row r="2247" ht="26.1" customHeight="1"/>
    <row r="2248" ht="26.1" customHeight="1"/>
    <row r="2249" ht="26.1" customHeight="1"/>
    <row r="2250" ht="26.1" customHeight="1"/>
    <row r="2251" ht="26.1" customHeight="1"/>
    <row r="2252" ht="26.1" customHeight="1"/>
    <row r="2253" ht="26.1" customHeight="1"/>
    <row r="2254" ht="26.1" customHeight="1"/>
    <row r="2255" ht="26.1" customHeight="1"/>
    <row r="2256" ht="26.1" customHeight="1"/>
    <row r="2257" ht="26.1" customHeight="1"/>
    <row r="2258" ht="26.1" customHeight="1"/>
    <row r="2259" ht="26.1" customHeight="1"/>
    <row r="2260" ht="26.1" customHeight="1"/>
    <row r="2261" ht="26.1" customHeight="1"/>
    <row r="2262" ht="26.1" customHeight="1"/>
    <row r="2263" ht="26.1" customHeight="1"/>
    <row r="2264" ht="26.1" customHeight="1"/>
    <row r="2265" ht="26.1" customHeight="1"/>
    <row r="2266" ht="26.1" customHeight="1"/>
    <row r="2267" ht="26.1" customHeight="1"/>
    <row r="2268" ht="26.1" customHeight="1"/>
    <row r="2269" ht="26.1" customHeight="1"/>
    <row r="2270" ht="26.1" customHeight="1"/>
    <row r="2271" ht="26.1" customHeight="1"/>
    <row r="2272" ht="26.1" customHeight="1"/>
    <row r="2273" ht="26.1" customHeight="1"/>
    <row r="2274" ht="26.1" customHeight="1"/>
    <row r="2275" ht="26.1" customHeight="1"/>
    <row r="2276" ht="26.1" customHeight="1"/>
    <row r="2277" ht="26.1" customHeight="1"/>
    <row r="2278" ht="26.1" customHeight="1"/>
    <row r="2279" ht="26.1" customHeight="1"/>
    <row r="2280" ht="26.1" customHeight="1"/>
    <row r="2281" ht="26.1" customHeight="1"/>
    <row r="2282" ht="26.1" customHeight="1"/>
    <row r="2283" ht="26.1" customHeight="1"/>
    <row r="2284" ht="26.1" customHeight="1"/>
    <row r="2285" ht="26.1" customHeight="1"/>
    <row r="2286" ht="26.1" customHeight="1"/>
    <row r="2287" ht="26.1" customHeight="1"/>
    <row r="2288" ht="26.1" customHeight="1"/>
    <row r="2289" ht="26.1" customHeight="1"/>
    <row r="2290" ht="26.1" customHeight="1"/>
    <row r="2291" ht="26.1" customHeight="1"/>
    <row r="2292" ht="26.1" customHeight="1"/>
    <row r="2293" ht="26.1" customHeight="1"/>
    <row r="2294" ht="26.1" customHeight="1"/>
    <row r="2295" ht="26.1" customHeight="1"/>
    <row r="2296" ht="26.1" customHeight="1"/>
    <row r="2297" ht="26.1" customHeight="1"/>
    <row r="2298" ht="26.1" customHeight="1"/>
    <row r="2299" ht="26.1" customHeight="1"/>
    <row r="2300" ht="26.1" customHeight="1"/>
    <row r="2301" ht="26.1" customHeight="1"/>
    <row r="2302" ht="26.1" customHeight="1"/>
    <row r="2303" ht="26.1" customHeight="1"/>
    <row r="2304" ht="26.1" customHeight="1"/>
    <row r="2305" ht="26.1" customHeight="1"/>
    <row r="2306" ht="26.1" customHeight="1"/>
    <row r="2307" ht="26.1" customHeight="1"/>
    <row r="2308" ht="26.1" customHeight="1"/>
    <row r="2309" ht="26.1" customHeight="1"/>
    <row r="2310" ht="26.1" customHeight="1"/>
    <row r="2311" ht="26.1" customHeight="1"/>
    <row r="2312" ht="26.1" customHeight="1"/>
    <row r="2313" ht="26.1" customHeight="1"/>
    <row r="2314" ht="26.1" customHeight="1"/>
    <row r="2315" ht="26.1" customHeight="1"/>
    <row r="2316" ht="26.1" customHeight="1"/>
    <row r="2317" ht="26.1" customHeight="1"/>
    <row r="2318" ht="26.1" customHeight="1"/>
    <row r="2319" ht="26.1" customHeight="1"/>
    <row r="2320" ht="26.1" customHeight="1"/>
    <row r="2321" ht="26.1" customHeight="1"/>
    <row r="2322" ht="26.1" customHeight="1"/>
    <row r="2323" ht="26.1" customHeight="1"/>
    <row r="2324" ht="26.1" customHeight="1"/>
    <row r="2325" ht="26.1" customHeight="1"/>
    <row r="2326" ht="26.1" customHeight="1"/>
    <row r="2327" ht="26.1" customHeight="1"/>
    <row r="2328" ht="26.1" customHeight="1"/>
    <row r="2329" ht="26.1" customHeight="1"/>
    <row r="2330" ht="26.1" customHeight="1"/>
    <row r="2331" ht="26.1" customHeight="1"/>
    <row r="2332" ht="26.1" customHeight="1"/>
    <row r="2333" ht="26.1" customHeight="1"/>
    <row r="2334" ht="26.1" customHeight="1"/>
    <row r="2335" ht="26.1" customHeight="1"/>
    <row r="2336" ht="26.1" customHeight="1"/>
    <row r="2337" ht="26.1" customHeight="1"/>
    <row r="2338" ht="26.1" customHeight="1"/>
    <row r="2339" ht="26.1" customHeight="1"/>
    <row r="2340" ht="26.1" customHeight="1"/>
    <row r="2341" ht="26.1" customHeight="1"/>
    <row r="2342" ht="26.1" customHeight="1"/>
    <row r="2343" ht="26.1" customHeight="1"/>
    <row r="2344" ht="26.1" customHeight="1"/>
    <row r="2345" ht="26.1" customHeight="1"/>
    <row r="2346" ht="26.1" customHeight="1"/>
    <row r="2347" ht="26.1" customHeight="1"/>
    <row r="2348" ht="26.1" customHeight="1"/>
    <row r="2349" ht="26.1" customHeight="1"/>
    <row r="2350" ht="26.1" customHeight="1"/>
    <row r="2351" ht="26.1" customHeight="1"/>
    <row r="2352" ht="26.1" customHeight="1"/>
    <row r="2353" ht="26.1" customHeight="1"/>
    <row r="2354" ht="26.1" customHeight="1"/>
    <row r="2355" ht="26.1" customHeight="1"/>
    <row r="2356" ht="26.1" customHeight="1"/>
    <row r="2357" ht="26.1" customHeight="1"/>
    <row r="2358" ht="26.1" customHeight="1"/>
    <row r="2359" ht="26.1" customHeight="1"/>
    <row r="2360" ht="26.1" customHeight="1"/>
    <row r="2361" ht="26.1" customHeight="1"/>
    <row r="2362" ht="26.1" customHeight="1"/>
    <row r="2363" ht="26.1" customHeight="1"/>
    <row r="2364" ht="26.1" customHeight="1"/>
    <row r="2365" ht="26.1" customHeight="1"/>
    <row r="2366" ht="26.1" customHeight="1"/>
    <row r="2367" ht="26.1" customHeight="1"/>
    <row r="2368" ht="26.1" customHeight="1"/>
    <row r="2369" ht="26.1" customHeight="1"/>
    <row r="2370" ht="26.1" customHeight="1"/>
    <row r="2371" ht="26.1" customHeight="1"/>
    <row r="2372" ht="26.1" customHeight="1"/>
    <row r="2373" ht="26.1" customHeight="1"/>
    <row r="2374" ht="26.1" customHeight="1"/>
    <row r="2375" ht="26.1" customHeight="1"/>
    <row r="2376" ht="26.1" customHeight="1"/>
    <row r="2377" ht="26.1" customHeight="1"/>
    <row r="2378" ht="26.1" customHeight="1"/>
    <row r="2379" ht="26.1" customHeight="1"/>
    <row r="2380" ht="26.1" customHeight="1"/>
    <row r="2381" ht="26.1" customHeight="1"/>
    <row r="2382" ht="26.1" customHeight="1"/>
    <row r="2383" ht="26.1" customHeight="1"/>
    <row r="2384" ht="26.1" customHeight="1"/>
    <row r="2385" ht="26.1" customHeight="1"/>
    <row r="2386" ht="26.1" customHeight="1"/>
    <row r="2387" ht="26.1" customHeight="1"/>
    <row r="2388" ht="26.1" customHeight="1"/>
    <row r="2389" ht="26.1" customHeight="1"/>
    <row r="2390" ht="26.1" customHeight="1"/>
    <row r="2391" ht="26.1" customHeight="1"/>
    <row r="2392" ht="26.1" customHeight="1"/>
    <row r="2393" ht="26.1" customHeight="1"/>
    <row r="2394" ht="26.1" customHeight="1"/>
    <row r="2395" ht="26.1" customHeight="1"/>
    <row r="2396" ht="26.1" customHeight="1"/>
    <row r="2397" ht="26.1" customHeight="1"/>
    <row r="2398" ht="26.1" customHeight="1"/>
    <row r="2399" ht="26.1" customHeight="1"/>
    <row r="2400" ht="26.1" customHeight="1"/>
    <row r="2401" ht="26.1" customHeight="1"/>
    <row r="2402" ht="26.1" customHeight="1"/>
    <row r="2403" ht="26.1" customHeight="1"/>
    <row r="2404" ht="26.1" customHeight="1"/>
    <row r="2405" ht="26.1" customHeight="1"/>
    <row r="2406" ht="26.1" customHeight="1"/>
    <row r="2407" ht="26.1" customHeight="1"/>
    <row r="2408" ht="26.1" customHeight="1"/>
    <row r="2409" ht="26.1" customHeight="1"/>
    <row r="2410" ht="26.1" customHeight="1"/>
    <row r="2411" ht="26.1" customHeight="1"/>
    <row r="2412" ht="26.1" customHeight="1"/>
    <row r="2413" ht="26.1" customHeight="1"/>
    <row r="2414" ht="26.1" customHeight="1"/>
    <row r="2415" ht="26.1" customHeight="1"/>
    <row r="2416" ht="26.1" customHeight="1"/>
    <row r="2417" ht="26.1" customHeight="1"/>
    <row r="2418" ht="26.1" customHeight="1"/>
    <row r="2419" ht="26.1" customHeight="1"/>
    <row r="2420" ht="26.1" customHeight="1"/>
    <row r="2421" ht="26.1" customHeight="1"/>
    <row r="2422" ht="26.1" customHeight="1"/>
    <row r="2423" ht="26.1" customHeight="1"/>
    <row r="2424" ht="26.1" customHeight="1"/>
    <row r="2425" ht="26.1" customHeight="1"/>
    <row r="2426" ht="26.1" customHeight="1"/>
    <row r="2427" ht="26.1" customHeight="1"/>
    <row r="2428" ht="26.1" customHeight="1"/>
    <row r="2429" ht="26.1" customHeight="1"/>
    <row r="2430" ht="26.1" customHeight="1"/>
    <row r="2431" ht="26.1" customHeight="1"/>
    <row r="2432" ht="26.1" customHeight="1"/>
    <row r="2433" ht="26.1" customHeight="1"/>
    <row r="2434" ht="26.1" customHeight="1"/>
    <row r="2435" ht="26.1" customHeight="1"/>
    <row r="2436" ht="26.1" customHeight="1"/>
    <row r="2437" ht="26.1" customHeight="1"/>
    <row r="2438" ht="26.1" customHeight="1"/>
    <row r="2439" ht="26.1" customHeight="1"/>
    <row r="2440" ht="26.1" customHeight="1"/>
    <row r="2441" ht="26.1" customHeight="1"/>
    <row r="2442" ht="26.1" customHeight="1"/>
    <row r="2443" ht="26.1" customHeight="1"/>
    <row r="2444" ht="26.1" customHeight="1"/>
    <row r="2445" ht="26.1" customHeight="1"/>
    <row r="2446" ht="26.1" customHeight="1"/>
    <row r="2447" ht="26.1" customHeight="1"/>
    <row r="2448" ht="26.1" customHeight="1"/>
    <row r="2449" ht="26.1" customHeight="1"/>
    <row r="2450" ht="26.1" customHeight="1"/>
    <row r="2451" ht="26.1" customHeight="1"/>
    <row r="2452" ht="26.1" customHeight="1"/>
    <row r="2453" ht="26.1" customHeight="1"/>
    <row r="2454" ht="26.1" customHeight="1"/>
    <row r="2455" ht="26.1" customHeight="1"/>
    <row r="2456" ht="26.1" customHeight="1"/>
    <row r="2457" ht="26.1" customHeight="1"/>
    <row r="2458" ht="26.1" customHeight="1"/>
    <row r="2459" ht="26.1" customHeight="1"/>
    <row r="2460" ht="26.1" customHeight="1"/>
    <row r="2461" ht="26.1" customHeight="1"/>
    <row r="2462" ht="26.1" customHeight="1"/>
    <row r="2463" ht="26.1" customHeight="1"/>
    <row r="2464" ht="26.1" customHeight="1"/>
    <row r="2465" ht="26.1" customHeight="1"/>
    <row r="2466" ht="26.1" customHeight="1"/>
    <row r="2467" ht="26.1" customHeight="1"/>
    <row r="2468" ht="26.1" customHeight="1"/>
    <row r="2469" ht="26.1" customHeight="1"/>
    <row r="2470" ht="26.1" customHeight="1"/>
    <row r="2471" ht="26.1" customHeight="1"/>
    <row r="2472" ht="26.1" customHeight="1"/>
    <row r="2473" ht="26.1" customHeight="1"/>
    <row r="2474" ht="26.1" customHeight="1"/>
    <row r="2475" ht="26.1" customHeight="1"/>
    <row r="2476" ht="26.1" customHeight="1"/>
    <row r="2477" ht="26.1" customHeight="1"/>
    <row r="2478" ht="26.1" customHeight="1"/>
    <row r="2479" ht="26.1" customHeight="1"/>
    <row r="2480" ht="26.1" customHeight="1"/>
    <row r="2481" ht="26.1" customHeight="1"/>
    <row r="2482" ht="26.1" customHeight="1"/>
    <row r="2483" ht="26.1" customHeight="1"/>
    <row r="2484" ht="26.1" customHeight="1"/>
    <row r="2485" ht="26.1" customHeight="1"/>
    <row r="2486" ht="26.1" customHeight="1"/>
    <row r="2487" ht="26.1" customHeight="1"/>
    <row r="2488" ht="26.1" customHeight="1"/>
    <row r="2489" ht="26.1" customHeight="1"/>
    <row r="2490" ht="26.1" customHeight="1"/>
    <row r="2491" ht="26.1" customHeight="1"/>
    <row r="2492" ht="26.1" customHeight="1"/>
    <row r="2493" ht="26.1" customHeight="1"/>
    <row r="2494" ht="26.1" customHeight="1"/>
    <row r="2495" ht="26.1" customHeight="1"/>
    <row r="2496" ht="26.1" customHeight="1"/>
    <row r="2497" ht="26.1" customHeight="1"/>
    <row r="2498" ht="26.1" customHeight="1"/>
    <row r="2499" ht="26.1" customHeight="1"/>
    <row r="2500" ht="26.1" customHeight="1"/>
    <row r="2501" ht="26.1" customHeight="1"/>
    <row r="2502" ht="26.1" customHeight="1"/>
    <row r="2503" ht="26.1" customHeight="1"/>
    <row r="2504" ht="26.1" customHeight="1"/>
    <row r="2505" ht="26.1" customHeight="1"/>
    <row r="2506" ht="26.1" customHeight="1"/>
    <row r="2507" ht="26.1" customHeight="1"/>
    <row r="2508" ht="26.1" customHeight="1"/>
    <row r="2509" ht="26.1" customHeight="1"/>
    <row r="2510" ht="26.1" customHeight="1"/>
    <row r="2511" ht="26.1" customHeight="1"/>
    <row r="2512" ht="26.1" customHeight="1"/>
    <row r="2513" ht="26.1" customHeight="1"/>
    <row r="2514" ht="26.1" customHeight="1"/>
    <row r="2515" ht="26.1" customHeight="1"/>
    <row r="2516" ht="26.1" customHeight="1"/>
    <row r="2517" ht="26.1" customHeight="1"/>
    <row r="2518" ht="26.1" customHeight="1"/>
    <row r="2519" ht="26.1" customHeight="1"/>
    <row r="2520" ht="26.1" customHeight="1"/>
    <row r="2521" ht="26.1" customHeight="1"/>
    <row r="2522" ht="26.1" customHeight="1"/>
    <row r="2523" ht="26.1" customHeight="1"/>
    <row r="2524" ht="26.1" customHeight="1"/>
    <row r="2525" ht="26.1" customHeight="1"/>
    <row r="2526" ht="26.1" customHeight="1"/>
    <row r="2527" ht="26.1" customHeight="1"/>
    <row r="2528" ht="26.1" customHeight="1"/>
    <row r="2529" ht="26.1" customHeight="1"/>
    <row r="2530" ht="26.1" customHeight="1"/>
    <row r="2531" ht="26.1" customHeight="1"/>
    <row r="2532" ht="26.1" customHeight="1"/>
    <row r="2533" ht="26.1" customHeight="1"/>
    <row r="2534" ht="26.1" customHeight="1"/>
    <row r="2535" ht="26.1" customHeight="1"/>
    <row r="2536" ht="26.1" customHeight="1"/>
    <row r="2537" ht="26.1" customHeight="1"/>
    <row r="2538" ht="26.1" customHeight="1"/>
    <row r="2539" ht="26.1" customHeight="1"/>
    <row r="2540" ht="26.1" customHeight="1"/>
    <row r="2541" ht="26.1" customHeight="1"/>
    <row r="2542" ht="26.1" customHeight="1"/>
    <row r="2543" ht="26.1" customHeight="1"/>
    <row r="2544" ht="26.1" customHeight="1"/>
    <row r="2545" ht="26.1" customHeight="1"/>
    <row r="2546" ht="26.1" customHeight="1"/>
    <row r="2547" ht="26.1" customHeight="1"/>
    <row r="2548" ht="26.1" customHeight="1"/>
    <row r="2549" ht="26.1" customHeight="1"/>
    <row r="2550" ht="26.1" customHeight="1"/>
    <row r="2551" ht="26.1" customHeight="1"/>
    <row r="2552" ht="26.1" customHeight="1"/>
    <row r="2553" ht="26.1" customHeight="1"/>
    <row r="2554" ht="26.1" customHeight="1"/>
    <row r="2555" ht="26.1" customHeight="1"/>
    <row r="2556" ht="26.1" customHeight="1"/>
    <row r="2557" ht="26.1" customHeight="1"/>
    <row r="2558" ht="26.1" customHeight="1"/>
    <row r="2559" ht="26.1" customHeight="1"/>
    <row r="2560" ht="26.1" customHeight="1"/>
    <row r="2561" ht="26.1" customHeight="1"/>
    <row r="2562" ht="26.1" customHeight="1"/>
    <row r="2563" ht="26.1" customHeight="1"/>
    <row r="2564" ht="26.1" customHeight="1"/>
    <row r="2565" ht="26.1" customHeight="1"/>
    <row r="2566" ht="26.1" customHeight="1"/>
    <row r="2567" ht="26.1" customHeight="1"/>
    <row r="2568" ht="26.1" customHeight="1"/>
    <row r="2569" ht="26.1" customHeight="1"/>
    <row r="2570" ht="26.1" customHeight="1"/>
    <row r="2571" ht="26.1" customHeight="1"/>
    <row r="2572" ht="26.1" customHeight="1"/>
    <row r="2573" ht="26.1" customHeight="1"/>
    <row r="2574" ht="26.1" customHeight="1"/>
    <row r="2575" ht="26.1" customHeight="1"/>
    <row r="2576" ht="26.1" customHeight="1"/>
    <row r="2577" ht="26.1" customHeight="1"/>
    <row r="2578" ht="26.1" customHeight="1"/>
    <row r="2579" ht="26.1" customHeight="1"/>
    <row r="2580" ht="26.1" customHeight="1"/>
    <row r="2581" ht="26.1" customHeight="1"/>
    <row r="2582" ht="26.1" customHeight="1"/>
    <row r="2583" ht="26.1" customHeight="1"/>
    <row r="2584" ht="26.1" customHeight="1"/>
    <row r="2585" ht="26.1" customHeight="1"/>
    <row r="2586" ht="26.1" customHeight="1"/>
    <row r="2587" ht="26.1" customHeight="1"/>
    <row r="2588" ht="26.1" customHeight="1"/>
    <row r="2589" ht="26.1" customHeight="1"/>
    <row r="2590" ht="26.1" customHeight="1"/>
    <row r="2591" ht="26.1" customHeight="1"/>
    <row r="2592" ht="26.1" customHeight="1"/>
    <row r="2593" ht="26.1" customHeight="1"/>
    <row r="2594" ht="26.1" customHeight="1"/>
    <row r="2595" ht="26.1" customHeight="1"/>
    <row r="2596" ht="26.1" customHeight="1"/>
    <row r="2597" ht="26.1" customHeight="1"/>
    <row r="2598" ht="26.1" customHeight="1"/>
    <row r="2599" ht="26.1" customHeight="1"/>
    <row r="2600" ht="26.1" customHeight="1"/>
    <row r="2601" ht="26.1" customHeight="1"/>
    <row r="2602" ht="26.1" customHeight="1"/>
    <row r="2603" ht="26.1" customHeight="1"/>
    <row r="2604" ht="26.1" customHeight="1"/>
    <row r="2605" ht="26.1" customHeight="1"/>
    <row r="2606" ht="26.1" customHeight="1"/>
    <row r="2607" ht="26.1" customHeight="1"/>
    <row r="2608" ht="26.1" customHeight="1"/>
    <row r="2609" ht="26.1" customHeight="1"/>
    <row r="2610" ht="26.1" customHeight="1"/>
    <row r="2611" ht="26.1" customHeight="1"/>
    <row r="2612" ht="26.1" customHeight="1"/>
    <row r="2613" ht="26.1" customHeight="1"/>
    <row r="2614" ht="26.1" customHeight="1"/>
    <row r="2615" ht="26.1" customHeight="1"/>
    <row r="2616" ht="26.1" customHeight="1"/>
    <row r="2617" ht="26.1" customHeight="1"/>
    <row r="2618" ht="26.1" customHeight="1"/>
    <row r="2619" ht="26.1" customHeight="1"/>
    <row r="2620" ht="26.1" customHeight="1"/>
    <row r="2621" ht="26.1" customHeight="1"/>
    <row r="2622" ht="26.1" customHeight="1"/>
    <row r="2623" ht="26.1" customHeight="1"/>
    <row r="2624" ht="26.1" customHeight="1"/>
    <row r="2625" ht="26.1" customHeight="1"/>
    <row r="2626" ht="26.1" customHeight="1"/>
    <row r="2627" ht="26.1" customHeight="1"/>
    <row r="2628" ht="26.1" customHeight="1"/>
    <row r="2629" ht="26.1" customHeight="1"/>
    <row r="2630" ht="26.1" customHeight="1"/>
    <row r="2631" ht="26.1" customHeight="1"/>
    <row r="2632" ht="26.1" customHeight="1"/>
    <row r="2633" ht="26.1" customHeight="1"/>
    <row r="2634" ht="26.1" customHeight="1"/>
    <row r="2635" ht="26.1" customHeight="1"/>
    <row r="2636" ht="26.1" customHeight="1"/>
    <row r="2637" ht="26.1" customHeight="1"/>
    <row r="2638" ht="26.1" customHeight="1"/>
    <row r="2639" ht="26.1" customHeight="1"/>
    <row r="2640" ht="26.1" customHeight="1"/>
    <row r="2641" ht="26.1" customHeight="1"/>
    <row r="2642" ht="26.1" customHeight="1"/>
    <row r="2643" ht="26.1" customHeight="1"/>
    <row r="2644" ht="26.1" customHeight="1"/>
    <row r="2645" ht="26.1" customHeight="1"/>
    <row r="2646" ht="26.1" customHeight="1"/>
    <row r="2647" ht="26.1" customHeight="1"/>
    <row r="2648" ht="26.1" customHeight="1"/>
    <row r="2649" ht="26.1" customHeight="1"/>
    <row r="2650" ht="26.1" customHeight="1"/>
    <row r="2651" ht="26.1" customHeight="1"/>
    <row r="2652" ht="26.1" customHeight="1"/>
    <row r="2653" ht="26.1" customHeight="1"/>
    <row r="2654" ht="26.1" customHeight="1"/>
    <row r="2655" ht="26.1" customHeight="1"/>
    <row r="2656" ht="26.1" customHeight="1"/>
    <row r="2657" ht="26.1" customHeight="1"/>
    <row r="2658" ht="26.1" customHeight="1"/>
    <row r="2659" ht="26.1" customHeight="1"/>
    <row r="2660" ht="26.1" customHeight="1"/>
    <row r="2661" ht="26.1" customHeight="1"/>
    <row r="2662" ht="26.1" customHeight="1"/>
    <row r="2663" ht="26.1" customHeight="1"/>
    <row r="2664" ht="26.1" customHeight="1"/>
    <row r="2665" ht="26.1" customHeight="1"/>
    <row r="2666" ht="26.1" customHeight="1"/>
    <row r="2667" ht="26.1" customHeight="1"/>
    <row r="2668" ht="26.1" customHeight="1"/>
    <row r="2669" ht="26.1" customHeight="1"/>
    <row r="2670" ht="26.1" customHeight="1"/>
    <row r="2671" ht="26.1" customHeight="1"/>
    <row r="2672" ht="26.1" customHeight="1"/>
    <row r="2673" ht="26.1" customHeight="1"/>
    <row r="2674" ht="26.1" customHeight="1"/>
    <row r="2675" ht="26.1" customHeight="1"/>
    <row r="2676" ht="26.1" customHeight="1"/>
    <row r="2677" ht="26.1" customHeight="1"/>
    <row r="2678" ht="26.1" customHeight="1"/>
    <row r="2679" ht="26.1" customHeight="1"/>
    <row r="2680" ht="26.1" customHeight="1"/>
    <row r="2681" ht="26.1" customHeight="1"/>
    <row r="2682" ht="26.1" customHeight="1"/>
    <row r="2683" ht="26.1" customHeight="1"/>
    <row r="2684" ht="26.1" customHeight="1"/>
    <row r="2685" ht="26.1" customHeight="1"/>
    <row r="2686" ht="26.1" customHeight="1"/>
    <row r="2687" ht="26.1" customHeight="1"/>
    <row r="2688" ht="26.1" customHeight="1"/>
    <row r="2689" ht="26.1" customHeight="1"/>
    <row r="2690" ht="26.1" customHeight="1"/>
    <row r="2691" ht="26.1" customHeight="1"/>
    <row r="2692" ht="26.1" customHeight="1"/>
    <row r="2693" ht="26.1" customHeight="1"/>
    <row r="2694" ht="26.1" customHeight="1"/>
    <row r="2695" ht="26.1" customHeight="1"/>
    <row r="2696" ht="26.1" customHeight="1"/>
    <row r="2697" ht="26.1" customHeight="1"/>
    <row r="2698" ht="26.1" customHeight="1"/>
    <row r="2699" ht="26.1" customHeight="1"/>
    <row r="2700" ht="26.1" customHeight="1"/>
    <row r="2701" ht="26.1" customHeight="1"/>
    <row r="2702" ht="26.1" customHeight="1"/>
    <row r="2703" ht="26.1" customHeight="1"/>
    <row r="2704" ht="26.1" customHeight="1"/>
    <row r="2705" ht="26.1" customHeight="1"/>
    <row r="2706" ht="26.1" customHeight="1"/>
    <row r="2707" ht="26.1" customHeight="1"/>
    <row r="2708" ht="26.1" customHeight="1"/>
    <row r="2709" ht="26.1" customHeight="1"/>
    <row r="2710" ht="26.1" customHeight="1"/>
    <row r="2711" ht="26.1" customHeight="1"/>
    <row r="2712" ht="26.1" customHeight="1"/>
    <row r="2713" ht="26.1" customHeight="1"/>
    <row r="2714" ht="26.1" customHeight="1"/>
    <row r="2715" ht="26.1" customHeight="1"/>
    <row r="2716" ht="26.1" customHeight="1"/>
    <row r="2717" ht="26.1" customHeight="1"/>
    <row r="2718" ht="26.1" customHeight="1"/>
    <row r="2719" ht="26.1" customHeight="1"/>
    <row r="2720" ht="26.1" customHeight="1"/>
    <row r="2721" ht="26.1" customHeight="1"/>
    <row r="2722" ht="26.1" customHeight="1"/>
    <row r="2723" ht="26.1" customHeight="1"/>
    <row r="2724" ht="26.1" customHeight="1"/>
    <row r="2725" ht="26.1" customHeight="1"/>
    <row r="2726" ht="26.1" customHeight="1"/>
    <row r="2727" ht="26.1" customHeight="1"/>
    <row r="2728" ht="26.1" customHeight="1"/>
    <row r="2729" ht="26.1" customHeight="1"/>
    <row r="2730" ht="26.1" customHeight="1"/>
    <row r="2731" ht="26.1" customHeight="1"/>
    <row r="2732" ht="26.1" customHeight="1"/>
    <row r="2733" ht="26.1" customHeight="1"/>
    <row r="2734" ht="26.1" customHeight="1"/>
    <row r="2735" ht="26.1" customHeight="1"/>
    <row r="2736" ht="26.1" customHeight="1"/>
    <row r="2737" ht="26.1" customHeight="1"/>
    <row r="2738" ht="26.1" customHeight="1"/>
    <row r="2739" ht="26.1" customHeight="1"/>
    <row r="2740" ht="26.1" customHeight="1"/>
    <row r="2741" ht="26.1" customHeight="1"/>
    <row r="2742" ht="26.1" customHeight="1"/>
    <row r="2743" ht="26.1" customHeight="1"/>
    <row r="2744" ht="26.1" customHeight="1"/>
    <row r="2745" ht="26.1" customHeight="1"/>
    <row r="2746" ht="26.1" customHeight="1"/>
    <row r="2747" ht="26.1" customHeight="1"/>
    <row r="2748" ht="26.1" customHeight="1"/>
    <row r="2749" ht="26.1" customHeight="1"/>
    <row r="2750" ht="26.1" customHeight="1"/>
    <row r="2751" ht="26.1" customHeight="1"/>
    <row r="2752" ht="26.1" customHeight="1"/>
    <row r="2753" ht="26.1" customHeight="1"/>
    <row r="2754" ht="26.1" customHeight="1"/>
    <row r="2755" ht="26.1" customHeight="1"/>
    <row r="2756" ht="26.1" customHeight="1"/>
    <row r="2757" ht="26.1" customHeight="1"/>
    <row r="2758" ht="26.1" customHeight="1"/>
    <row r="2759" ht="26.1" customHeight="1"/>
    <row r="2760" ht="26.1" customHeight="1"/>
    <row r="2761" ht="26.1" customHeight="1"/>
    <row r="2762" ht="26.1" customHeight="1"/>
    <row r="2763" ht="26.1" customHeight="1"/>
    <row r="2764" ht="26.1" customHeight="1"/>
    <row r="2765" ht="26.1" customHeight="1"/>
    <row r="2766" ht="26.1" customHeight="1"/>
    <row r="2767" ht="26.1" customHeight="1"/>
    <row r="2768" ht="26.1" customHeight="1"/>
    <row r="2769" ht="26.1" customHeight="1"/>
    <row r="2770" ht="26.1" customHeight="1"/>
    <row r="2771" ht="26.1" customHeight="1"/>
    <row r="2772" ht="26.1" customHeight="1"/>
    <row r="2773" ht="26.1" customHeight="1"/>
    <row r="2774" ht="26.1" customHeight="1"/>
    <row r="2775" ht="26.1" customHeight="1"/>
    <row r="2776" ht="26.1" customHeight="1"/>
    <row r="2777" ht="26.1" customHeight="1"/>
    <row r="2778" ht="26.1" customHeight="1"/>
    <row r="2779" ht="26.1" customHeight="1"/>
    <row r="2780" ht="26.1" customHeight="1"/>
    <row r="2781" ht="26.1" customHeight="1"/>
    <row r="2782" ht="26.1" customHeight="1"/>
    <row r="2783" ht="26.1" customHeight="1"/>
    <row r="2784" ht="26.1" customHeight="1"/>
    <row r="2785" ht="26.1" customHeight="1"/>
    <row r="2786" ht="26.1" customHeight="1"/>
    <row r="2787" ht="26.1" customHeight="1"/>
    <row r="2788" ht="26.1" customHeight="1"/>
    <row r="2789" ht="26.1" customHeight="1"/>
    <row r="2790" ht="26.1" customHeight="1"/>
    <row r="2791" ht="26.1" customHeight="1"/>
    <row r="2792" ht="26.1" customHeight="1"/>
    <row r="2793" ht="26.1" customHeight="1"/>
    <row r="2794" ht="26.1" customHeight="1"/>
    <row r="2795" ht="26.1" customHeight="1"/>
    <row r="2796" ht="26.1" customHeight="1"/>
    <row r="2797" ht="26.1" customHeight="1"/>
    <row r="2798" ht="26.1" customHeight="1"/>
    <row r="2799" ht="26.1" customHeight="1"/>
    <row r="2800" ht="26.1" customHeight="1"/>
    <row r="2801" ht="26.1" customHeight="1"/>
    <row r="2802" ht="26.1" customHeight="1"/>
    <row r="2803" ht="26.1" customHeight="1"/>
    <row r="2804" ht="26.1" customHeight="1"/>
    <row r="2805" ht="26.1" customHeight="1"/>
    <row r="2806" ht="26.1" customHeight="1"/>
    <row r="2807" ht="26.1" customHeight="1"/>
    <row r="2808" ht="26.1" customHeight="1"/>
    <row r="2809" ht="26.1" customHeight="1"/>
    <row r="2810" ht="26.1" customHeight="1"/>
    <row r="2811" ht="26.1" customHeight="1"/>
    <row r="2812" ht="26.1" customHeight="1"/>
    <row r="2813" ht="26.1" customHeight="1"/>
    <row r="2814" ht="26.1" customHeight="1"/>
    <row r="2815" ht="26.1" customHeight="1"/>
    <row r="2816" ht="26.1" customHeight="1"/>
    <row r="2817" ht="26.1" customHeight="1"/>
    <row r="2818" ht="26.1" customHeight="1"/>
    <row r="2819" ht="26.1" customHeight="1"/>
    <row r="2820" ht="26.1" customHeight="1"/>
    <row r="2821" ht="26.1" customHeight="1"/>
    <row r="2822" ht="26.1" customHeight="1"/>
    <row r="2823" ht="26.1" customHeight="1"/>
    <row r="2824" ht="26.1" customHeight="1"/>
    <row r="2825" ht="26.1" customHeight="1"/>
    <row r="2826" ht="26.1" customHeight="1"/>
    <row r="2827" ht="26.1" customHeight="1"/>
    <row r="2828" ht="26.1" customHeight="1"/>
    <row r="2829" ht="26.1" customHeight="1"/>
    <row r="2830" ht="26.1" customHeight="1"/>
    <row r="2831" ht="26.1" customHeight="1"/>
    <row r="2832" ht="26.1" customHeight="1"/>
    <row r="2833" ht="26.1" customHeight="1"/>
    <row r="2834" ht="26.1" customHeight="1"/>
    <row r="2835" ht="26.1" customHeight="1"/>
    <row r="2836" ht="26.1" customHeight="1"/>
    <row r="2837" ht="26.1" customHeight="1"/>
    <row r="2838" ht="26.1" customHeight="1"/>
    <row r="2839" ht="26.1" customHeight="1"/>
    <row r="2840" ht="26.1" customHeight="1"/>
    <row r="2841" ht="26.1" customHeight="1"/>
    <row r="2842" ht="26.1" customHeight="1"/>
    <row r="2843" ht="26.1" customHeight="1"/>
    <row r="2844" ht="26.1" customHeight="1"/>
    <row r="2845" ht="26.1" customHeight="1"/>
    <row r="2846" ht="26.1" customHeight="1"/>
    <row r="2847" ht="26.1" customHeight="1"/>
    <row r="2848" ht="26.1" customHeight="1"/>
    <row r="2849" ht="26.1" customHeight="1"/>
    <row r="2850" ht="26.1" customHeight="1"/>
    <row r="2851" ht="26.1" customHeight="1"/>
    <row r="2852" ht="26.1" customHeight="1"/>
    <row r="2853" ht="26.1" customHeight="1"/>
    <row r="2854" ht="26.1" customHeight="1"/>
    <row r="2855" ht="26.1" customHeight="1"/>
    <row r="2856" ht="26.1" customHeight="1"/>
    <row r="2857" ht="26.1" customHeight="1"/>
    <row r="2858" ht="26.1" customHeight="1"/>
    <row r="2859" ht="26.1" customHeight="1"/>
    <row r="2860" ht="26.1" customHeight="1"/>
    <row r="2861" ht="26.1" customHeight="1"/>
    <row r="2862" ht="26.1" customHeight="1"/>
    <row r="2863" ht="26.1" customHeight="1"/>
    <row r="2864" ht="26.1" customHeight="1"/>
    <row r="2865" ht="26.1" customHeight="1"/>
    <row r="2866" ht="26.1" customHeight="1"/>
    <row r="2867" ht="26.1" customHeight="1"/>
    <row r="2868" ht="26.1" customHeight="1"/>
    <row r="2869" ht="26.1" customHeight="1"/>
    <row r="2870" ht="26.1" customHeight="1"/>
    <row r="2871" ht="26.1" customHeight="1"/>
    <row r="2872" ht="26.1" customHeight="1"/>
    <row r="2873" ht="26.1" customHeight="1"/>
    <row r="2874" ht="26.1" customHeight="1"/>
    <row r="2875" ht="26.1" customHeight="1"/>
    <row r="2876" ht="26.1" customHeight="1"/>
    <row r="2877" ht="26.1" customHeight="1"/>
    <row r="2878" ht="26.1" customHeight="1"/>
    <row r="2879" ht="26.1" customHeight="1"/>
    <row r="2880" ht="26.1" customHeight="1"/>
    <row r="2881" ht="26.1" customHeight="1"/>
    <row r="2882" ht="26.1" customHeight="1"/>
    <row r="2883" ht="26.1" customHeight="1"/>
    <row r="2884" ht="26.1" customHeight="1"/>
    <row r="2885" ht="26.1" customHeight="1"/>
    <row r="2886" ht="26.1" customHeight="1"/>
    <row r="2887" ht="26.1" customHeight="1"/>
    <row r="2888" ht="26.1" customHeight="1"/>
    <row r="2889" ht="26.1" customHeight="1"/>
    <row r="2890" ht="26.1" customHeight="1"/>
    <row r="2891" ht="26.1" customHeight="1"/>
    <row r="2892" ht="26.1" customHeight="1"/>
    <row r="2893" ht="26.1" customHeight="1"/>
    <row r="2894" ht="26.1" customHeight="1"/>
    <row r="2895" ht="26.1" customHeight="1"/>
    <row r="2896" ht="26.1" customHeight="1"/>
    <row r="2897" ht="26.1" customHeight="1"/>
    <row r="2898" ht="26.1" customHeight="1"/>
    <row r="2899" ht="26.1" customHeight="1"/>
    <row r="2900" ht="26.1" customHeight="1"/>
    <row r="2901" ht="26.1" customHeight="1"/>
    <row r="2902" ht="26.1" customHeight="1"/>
    <row r="2903" ht="26.1" customHeight="1"/>
    <row r="2904" ht="26.1" customHeight="1"/>
    <row r="2905" ht="26.1" customHeight="1"/>
    <row r="2906" ht="26.1" customHeight="1"/>
    <row r="2907" ht="26.1" customHeight="1"/>
    <row r="2908" ht="26.1" customHeight="1"/>
    <row r="2909" ht="26.1" customHeight="1"/>
    <row r="2910" ht="26.1" customHeight="1"/>
    <row r="2911" ht="26.1" customHeight="1"/>
    <row r="2912" ht="26.1" customHeight="1"/>
    <row r="2913" ht="26.1" customHeight="1"/>
    <row r="2914" ht="26.1" customHeight="1"/>
    <row r="2915" ht="26.1" customHeight="1"/>
    <row r="2916" ht="26.1" customHeight="1"/>
    <row r="2917" ht="26.1" customHeight="1"/>
    <row r="2918" ht="26.1" customHeight="1"/>
    <row r="2919" ht="26.1" customHeight="1"/>
    <row r="2920" ht="26.1" customHeight="1"/>
    <row r="2921" ht="26.1" customHeight="1"/>
    <row r="2922" ht="26.1" customHeight="1"/>
    <row r="2923" ht="26.1" customHeight="1"/>
    <row r="2924" ht="26.1" customHeight="1"/>
    <row r="2925" ht="26.1" customHeight="1"/>
    <row r="2926" ht="26.1" customHeight="1"/>
    <row r="2927" ht="26.1" customHeight="1"/>
    <row r="2928" ht="26.1" customHeight="1"/>
    <row r="2929" ht="26.1" customHeight="1"/>
    <row r="2930" ht="26.1" customHeight="1"/>
    <row r="2931" ht="26.1" customHeight="1"/>
    <row r="2932" ht="26.1" customHeight="1"/>
    <row r="2933" ht="26.1" customHeight="1"/>
    <row r="2934" ht="26.1" customHeight="1"/>
    <row r="2935" ht="26.1" customHeight="1"/>
    <row r="2936" ht="26.1" customHeight="1"/>
    <row r="2937" ht="26.1" customHeight="1"/>
    <row r="2938" ht="26.1" customHeight="1"/>
    <row r="2939" ht="26.1" customHeight="1"/>
    <row r="2940" ht="26.1" customHeight="1"/>
    <row r="2941" ht="26.1" customHeight="1"/>
    <row r="2942" ht="26.1" customHeight="1"/>
    <row r="2943" ht="26.1" customHeight="1"/>
    <row r="2944" ht="26.1" customHeight="1"/>
    <row r="2945" ht="26.1" customHeight="1"/>
    <row r="2946" ht="26.1" customHeight="1"/>
    <row r="2947" ht="26.1" customHeight="1"/>
    <row r="2948" ht="26.1" customHeight="1"/>
    <row r="2949" ht="26.1" customHeight="1"/>
    <row r="2950" ht="26.1" customHeight="1"/>
    <row r="2951" ht="26.1" customHeight="1"/>
    <row r="2952" ht="26.1" customHeight="1"/>
    <row r="2953" ht="26.1" customHeight="1"/>
    <row r="2954" ht="26.1" customHeight="1"/>
    <row r="2955" ht="26.1" customHeight="1"/>
    <row r="2956" ht="26.1" customHeight="1"/>
    <row r="2957" ht="26.1" customHeight="1"/>
    <row r="2958" ht="26.1" customHeight="1"/>
    <row r="2959" ht="26.1" customHeight="1"/>
    <row r="2960" ht="26.1" customHeight="1"/>
    <row r="2961" ht="26.1" customHeight="1"/>
    <row r="2962" ht="26.1" customHeight="1"/>
    <row r="2963" ht="26.1" customHeight="1"/>
    <row r="2964" ht="26.1" customHeight="1"/>
    <row r="2965" ht="26.1" customHeight="1"/>
    <row r="2966" ht="26.1" customHeight="1"/>
    <row r="2967" ht="26.1" customHeight="1"/>
    <row r="2968" ht="26.1" customHeight="1"/>
    <row r="2969" ht="26.1" customHeight="1"/>
    <row r="2970" ht="26.1" customHeight="1"/>
    <row r="2971" ht="26.1" customHeight="1"/>
    <row r="2972" ht="26.1" customHeight="1"/>
    <row r="2973" ht="26.1" customHeight="1"/>
    <row r="2974" ht="26.1" customHeight="1"/>
    <row r="2975" ht="26.1" customHeight="1"/>
    <row r="2976" ht="26.1" customHeight="1"/>
    <row r="2977" ht="26.1" customHeight="1"/>
    <row r="2978" ht="26.1" customHeight="1"/>
    <row r="2979" ht="26.1" customHeight="1"/>
    <row r="2980" ht="26.1" customHeight="1"/>
    <row r="2981" ht="26.1" customHeight="1"/>
    <row r="2982" ht="26.1" customHeight="1"/>
    <row r="2983" ht="26.1" customHeight="1"/>
    <row r="2984" ht="26.1" customHeight="1"/>
    <row r="2985" ht="26.1" customHeight="1"/>
    <row r="2986" ht="26.1" customHeight="1"/>
    <row r="2987" ht="26.1" customHeight="1"/>
    <row r="2988" ht="26.1" customHeight="1"/>
    <row r="2989" ht="26.1" customHeight="1"/>
    <row r="2990" ht="26.1" customHeight="1"/>
    <row r="2991" ht="26.1" customHeight="1"/>
    <row r="2992" ht="26.1" customHeight="1"/>
    <row r="2993" ht="26.1" customHeight="1"/>
    <row r="2994" ht="26.1" customHeight="1"/>
    <row r="2995" ht="26.1" customHeight="1"/>
    <row r="2996" ht="26.1" customHeight="1"/>
    <row r="2997" ht="26.1" customHeight="1"/>
    <row r="2998" ht="26.1" customHeight="1"/>
    <row r="2999" ht="26.1" customHeight="1"/>
    <row r="3000" ht="26.1" customHeight="1"/>
    <row r="3001" ht="26.1" customHeight="1"/>
    <row r="3002" ht="26.1" customHeight="1"/>
    <row r="3003" ht="26.1" customHeight="1"/>
    <row r="3004" ht="26.1" customHeight="1"/>
    <row r="3005" ht="26.1" customHeight="1"/>
    <row r="3006" ht="26.1" customHeight="1"/>
    <row r="3007" ht="26.1" customHeight="1"/>
    <row r="3008" ht="26.1" customHeight="1"/>
    <row r="3009" ht="26.1" customHeight="1"/>
    <row r="3010" ht="26.1" customHeight="1"/>
    <row r="3011" ht="26.1" customHeight="1"/>
    <row r="3012" ht="26.1" customHeight="1"/>
    <row r="3013" ht="26.1" customHeight="1"/>
    <row r="3014" ht="26.1" customHeight="1"/>
    <row r="3015" ht="26.1" customHeight="1"/>
    <row r="3016" ht="26.1" customHeight="1"/>
    <row r="3017" ht="26.1" customHeight="1"/>
    <row r="3018" ht="26.1" customHeight="1"/>
    <row r="3019" ht="26.1" customHeight="1"/>
    <row r="3020" ht="26.1" customHeight="1"/>
    <row r="3021" ht="26.1" customHeight="1"/>
    <row r="3022" ht="26.1" customHeight="1"/>
    <row r="3023" ht="26.1" customHeight="1"/>
    <row r="3024" ht="26.1" customHeight="1"/>
    <row r="3025" ht="26.1" customHeight="1"/>
    <row r="3026" ht="26.1" customHeight="1"/>
    <row r="3027" ht="26.1" customHeight="1"/>
    <row r="3028" ht="26.1" customHeight="1"/>
    <row r="3029" ht="26.1" customHeight="1"/>
    <row r="3030" ht="26.1" customHeight="1"/>
    <row r="3031" ht="26.1" customHeight="1"/>
    <row r="3032" ht="26.1" customHeight="1"/>
    <row r="3033" ht="26.1" customHeight="1"/>
    <row r="3034" ht="26.1" customHeight="1"/>
    <row r="3035" ht="26.1" customHeight="1"/>
    <row r="3036" ht="26.1" customHeight="1"/>
    <row r="3037" ht="26.1" customHeight="1"/>
    <row r="3038" ht="26.1" customHeight="1"/>
    <row r="3039" ht="26.1" customHeight="1"/>
    <row r="3040" ht="26.1" customHeight="1"/>
    <row r="3041" ht="26.1" customHeight="1"/>
    <row r="3042" ht="26.1" customHeight="1"/>
    <row r="3043" ht="26.1" customHeight="1"/>
    <row r="3044" ht="26.1" customHeight="1"/>
    <row r="3045" ht="26.1" customHeight="1"/>
    <row r="3046" ht="26.1" customHeight="1"/>
    <row r="3047" ht="26.1" customHeight="1"/>
    <row r="3048" ht="26.1" customHeight="1"/>
    <row r="3049" ht="26.1" customHeight="1"/>
    <row r="3050" ht="26.1" customHeight="1"/>
    <row r="3051" ht="26.1" customHeight="1"/>
    <row r="3052" ht="26.1" customHeight="1"/>
    <row r="3053" ht="26.1" customHeight="1"/>
    <row r="3054" ht="26.1" customHeight="1"/>
    <row r="3055" ht="26.1" customHeight="1"/>
    <row r="3056" ht="26.1" customHeight="1"/>
    <row r="3057" ht="26.1" customHeight="1"/>
    <row r="3058" ht="26.1" customHeight="1"/>
    <row r="3059" ht="26.1" customHeight="1"/>
    <row r="3060" ht="26.1" customHeight="1"/>
    <row r="3061" ht="26.1" customHeight="1"/>
    <row r="3062" ht="26.1" customHeight="1"/>
    <row r="3063" ht="26.1" customHeight="1"/>
    <row r="3064" ht="26.1" customHeight="1"/>
    <row r="3065" ht="26.1" customHeight="1"/>
    <row r="3066" ht="26.1" customHeight="1"/>
    <row r="3067" ht="26.1" customHeight="1"/>
    <row r="3068" ht="26.1" customHeight="1"/>
    <row r="3069" ht="26.1" customHeight="1"/>
    <row r="3070" ht="26.1" customHeight="1"/>
    <row r="3071" ht="26.1" customHeight="1"/>
    <row r="3072" ht="26.1" customHeight="1"/>
    <row r="3073" ht="26.1" customHeight="1"/>
    <row r="3074" ht="26.1" customHeight="1"/>
    <row r="3075" ht="26.1" customHeight="1"/>
    <row r="3076" ht="26.1" customHeight="1"/>
    <row r="3077" ht="26.1" customHeight="1"/>
    <row r="3078" ht="26.1" customHeight="1"/>
    <row r="3079" ht="26.1" customHeight="1"/>
    <row r="3080" ht="26.1" customHeight="1"/>
    <row r="3081" ht="26.1" customHeight="1"/>
    <row r="3082" ht="26.1" customHeight="1"/>
    <row r="3083" ht="26.1" customHeight="1"/>
    <row r="3084" ht="26.1" customHeight="1"/>
    <row r="3085" ht="26.1" customHeight="1"/>
    <row r="3086" ht="26.1" customHeight="1"/>
    <row r="3087" ht="26.1" customHeight="1"/>
    <row r="3088" ht="26.1" customHeight="1"/>
    <row r="3089" ht="26.1" customHeight="1"/>
    <row r="3090" ht="26.1" customHeight="1"/>
    <row r="3091" ht="26.1" customHeight="1"/>
    <row r="3092" ht="26.1" customHeight="1"/>
    <row r="3093" ht="26.1" customHeight="1"/>
    <row r="3094" ht="26.1" customHeight="1"/>
    <row r="3095" ht="26.1" customHeight="1"/>
    <row r="3096" ht="26.1" customHeight="1"/>
    <row r="3097" ht="26.1" customHeight="1"/>
    <row r="3098" ht="26.1" customHeight="1"/>
    <row r="3099" ht="26.1" customHeight="1"/>
    <row r="3100" ht="26.1" customHeight="1"/>
    <row r="3101" ht="26.1" customHeight="1"/>
    <row r="3102" ht="26.1" customHeight="1"/>
    <row r="3103" ht="26.1" customHeight="1"/>
    <row r="3104" ht="26.1" customHeight="1"/>
    <row r="3105" ht="26.1" customHeight="1"/>
    <row r="3106" ht="26.1" customHeight="1"/>
    <row r="3107" ht="26.1" customHeight="1"/>
    <row r="3108" ht="26.1" customHeight="1"/>
    <row r="3109" ht="26.1" customHeight="1"/>
    <row r="3110" ht="26.1" customHeight="1"/>
    <row r="3111" ht="26.1" customHeight="1"/>
    <row r="3112" ht="26.1" customHeight="1"/>
    <row r="3113" ht="26.1" customHeight="1"/>
    <row r="3114" ht="26.1" customHeight="1"/>
    <row r="3115" ht="26.1" customHeight="1"/>
    <row r="3116" ht="26.1" customHeight="1"/>
    <row r="3117" ht="26.1" customHeight="1"/>
    <row r="3118" ht="26.1" customHeight="1"/>
    <row r="3119" ht="26.1" customHeight="1"/>
    <row r="3120" ht="26.1" customHeight="1"/>
    <row r="3121" ht="26.1" customHeight="1"/>
    <row r="3122" ht="26.1" customHeight="1"/>
    <row r="3123" ht="26.1" customHeight="1"/>
    <row r="3124" ht="26.1" customHeight="1"/>
    <row r="3125" ht="26.1" customHeight="1"/>
    <row r="3126" ht="26.1" customHeight="1"/>
    <row r="3127" ht="26.1" customHeight="1"/>
    <row r="3128" ht="26.1" customHeight="1"/>
    <row r="3129" ht="26.1" customHeight="1"/>
    <row r="3130" ht="26.1" customHeight="1"/>
    <row r="3131" ht="26.1" customHeight="1"/>
    <row r="3132" ht="26.1" customHeight="1"/>
    <row r="3133" ht="26.1" customHeight="1"/>
    <row r="3134" ht="26.1" customHeight="1"/>
    <row r="3135" ht="26.1" customHeight="1"/>
    <row r="3136" ht="26.1" customHeight="1"/>
    <row r="3137" ht="26.1" customHeight="1"/>
    <row r="3138" ht="26.1" customHeight="1"/>
    <row r="3139" ht="26.1" customHeight="1"/>
    <row r="3140" ht="26.1" customHeight="1"/>
    <row r="3141" ht="26.1" customHeight="1"/>
    <row r="3142" ht="26.1" customHeight="1"/>
    <row r="3143" ht="26.1" customHeight="1"/>
    <row r="3144" ht="26.1" customHeight="1"/>
    <row r="3145" ht="26.1" customHeight="1"/>
    <row r="3146" ht="26.1" customHeight="1"/>
    <row r="3147" ht="26.1" customHeight="1"/>
    <row r="3148" ht="26.1" customHeight="1"/>
    <row r="3149" ht="26.1" customHeight="1"/>
    <row r="3150" ht="26.1" customHeight="1"/>
    <row r="3151" ht="26.1" customHeight="1"/>
    <row r="3152" ht="26.1" customHeight="1"/>
    <row r="3153" ht="26.1" customHeight="1"/>
    <row r="3154" ht="26.1" customHeight="1"/>
    <row r="3155" ht="26.1" customHeight="1"/>
    <row r="3156" ht="26.1" customHeight="1"/>
    <row r="3157" ht="26.1" customHeight="1"/>
    <row r="3158" ht="26.1" customHeight="1"/>
    <row r="3159" ht="26.1" customHeight="1"/>
    <row r="3160" ht="26.1" customHeight="1"/>
    <row r="3161" ht="26.1" customHeight="1"/>
    <row r="3162" ht="26.1" customHeight="1"/>
    <row r="3163" ht="26.1" customHeight="1"/>
    <row r="3164" ht="26.1" customHeight="1"/>
    <row r="3165" ht="26.1" customHeight="1"/>
    <row r="3166" ht="26.1" customHeight="1"/>
    <row r="3167" ht="26.1" customHeight="1"/>
    <row r="3168" ht="26.1" customHeight="1"/>
    <row r="3169" ht="26.1" customHeight="1"/>
    <row r="3170" ht="26.1" customHeight="1"/>
    <row r="3171" ht="26.1" customHeight="1"/>
    <row r="3172" ht="26.1" customHeight="1"/>
    <row r="3173" ht="26.1" customHeight="1"/>
    <row r="3174" ht="26.1" customHeight="1"/>
    <row r="3175" ht="26.1" customHeight="1"/>
    <row r="3176" ht="26.1" customHeight="1"/>
    <row r="3177" ht="26.1" customHeight="1"/>
    <row r="3178" ht="26.1" customHeight="1"/>
    <row r="3179" ht="26.1" customHeight="1"/>
    <row r="3180" ht="26.1" customHeight="1"/>
    <row r="3181" ht="26.1" customHeight="1"/>
    <row r="3182" ht="26.1" customHeight="1"/>
    <row r="3183" ht="26.1" customHeight="1"/>
    <row r="3184" ht="26.1" customHeight="1"/>
    <row r="3185" ht="26.1" customHeight="1"/>
    <row r="3186" ht="26.1" customHeight="1"/>
    <row r="3187" ht="26.1" customHeight="1"/>
    <row r="3188" ht="26.1" customHeight="1"/>
    <row r="3189" ht="26.1" customHeight="1"/>
    <row r="3190" ht="26.1" customHeight="1"/>
    <row r="3191" ht="26.1" customHeight="1"/>
    <row r="3192" ht="26.1" customHeight="1"/>
    <row r="3193" ht="26.1" customHeight="1"/>
    <row r="3194" ht="26.1" customHeight="1"/>
    <row r="3195" ht="26.1" customHeight="1"/>
    <row r="3196" ht="26.1" customHeight="1"/>
    <row r="3197" ht="26.1" customHeight="1"/>
    <row r="3198" ht="26.1" customHeight="1"/>
    <row r="3199" ht="26.1" customHeight="1"/>
    <row r="3200" ht="26.1" customHeight="1"/>
    <row r="3201" ht="26.1" customHeight="1"/>
    <row r="3202" ht="26.1" customHeight="1"/>
    <row r="3203" ht="26.1" customHeight="1"/>
    <row r="3204" ht="26.1" customHeight="1"/>
    <row r="3205" ht="26.1" customHeight="1"/>
    <row r="3206" ht="26.1" customHeight="1"/>
    <row r="3207" ht="26.1" customHeight="1"/>
    <row r="3208" ht="26.1" customHeight="1"/>
    <row r="3209" ht="26.1" customHeight="1"/>
    <row r="3210" ht="26.1" customHeight="1"/>
    <row r="3211" ht="26.1" customHeight="1"/>
    <row r="3212" ht="26.1" customHeight="1"/>
    <row r="3213" ht="26.1" customHeight="1"/>
    <row r="3214" ht="26.1" customHeight="1"/>
    <row r="3215" ht="26.1" customHeight="1"/>
    <row r="3216" ht="26.1" customHeight="1"/>
    <row r="3217" ht="26.1" customHeight="1"/>
    <row r="3218" ht="26.1" customHeight="1"/>
    <row r="3219" ht="26.1" customHeight="1"/>
    <row r="3220" ht="26.1" customHeight="1"/>
    <row r="3221" ht="26.1" customHeight="1"/>
    <row r="3222" ht="26.1" customHeight="1"/>
    <row r="3223" ht="26.1" customHeight="1"/>
    <row r="3224" ht="26.1" customHeight="1"/>
    <row r="3225" ht="26.1" customHeight="1"/>
    <row r="3226" ht="26.1" customHeight="1"/>
    <row r="3227" ht="26.1" customHeight="1"/>
    <row r="3228" ht="26.1" customHeight="1"/>
    <row r="3229" ht="26.1" customHeight="1"/>
    <row r="3230" ht="26.1" customHeight="1"/>
    <row r="3231" ht="26.1" customHeight="1"/>
    <row r="3232" ht="26.1" customHeight="1"/>
    <row r="3233" ht="26.1" customHeight="1"/>
    <row r="3234" ht="26.1" customHeight="1"/>
    <row r="3235" ht="26.1" customHeight="1"/>
    <row r="3236" ht="26.1" customHeight="1"/>
    <row r="3237" ht="26.1" customHeight="1"/>
    <row r="3238" ht="26.1" customHeight="1"/>
    <row r="3239" ht="26.1" customHeight="1"/>
    <row r="3240" ht="26.1" customHeight="1"/>
    <row r="3241" ht="26.1" customHeight="1"/>
    <row r="3242" ht="26.1" customHeight="1"/>
    <row r="3243" ht="26.1" customHeight="1"/>
    <row r="3244" ht="26.1" customHeight="1"/>
    <row r="3245" ht="26.1" customHeight="1"/>
    <row r="3246" ht="26.1" customHeight="1"/>
    <row r="3247" ht="26.1" customHeight="1"/>
    <row r="3248" ht="26.1" customHeight="1"/>
    <row r="3249" ht="26.1" customHeight="1"/>
    <row r="3250" ht="26.1" customHeight="1"/>
    <row r="3251" ht="26.1" customHeight="1"/>
    <row r="3252" ht="26.1" customHeight="1"/>
    <row r="3253" ht="26.1" customHeight="1"/>
    <row r="3254" ht="26.1" customHeight="1"/>
    <row r="3255" ht="26.1" customHeight="1"/>
    <row r="3256" ht="26.1" customHeight="1"/>
    <row r="3257" ht="26.1" customHeight="1"/>
    <row r="3258" ht="26.1" customHeight="1"/>
    <row r="3259" ht="26.1" customHeight="1"/>
    <row r="3260" ht="26.1" customHeight="1"/>
    <row r="3261" ht="26.1" customHeight="1"/>
    <row r="3262" ht="26.1" customHeight="1"/>
    <row r="3263" ht="26.1" customHeight="1"/>
    <row r="3264" ht="26.1" customHeight="1"/>
    <row r="3265" ht="26.1" customHeight="1"/>
    <row r="3266" ht="26.1" customHeight="1"/>
    <row r="3267" ht="26.1" customHeight="1"/>
    <row r="3268" ht="26.1" customHeight="1"/>
    <row r="3269" ht="26.1" customHeight="1"/>
    <row r="3270" ht="26.1" customHeight="1"/>
    <row r="3271" ht="26.1" customHeight="1"/>
    <row r="3272" ht="26.1" customHeight="1"/>
    <row r="3273" ht="26.1" customHeight="1"/>
    <row r="3274" ht="26.1" customHeight="1"/>
    <row r="3275" ht="26.1" customHeight="1"/>
    <row r="3276" ht="26.1" customHeight="1"/>
    <row r="3277" ht="26.1" customHeight="1"/>
    <row r="3278" ht="26.1" customHeight="1"/>
    <row r="3279" ht="26.1" customHeight="1"/>
    <row r="3280" ht="26.1" customHeight="1"/>
    <row r="3281" ht="26.1" customHeight="1"/>
    <row r="3282" ht="26.1" customHeight="1"/>
    <row r="3283" ht="26.1" customHeight="1"/>
    <row r="3284" ht="26.1" customHeight="1"/>
    <row r="3285" ht="26.1" customHeight="1"/>
    <row r="3286" ht="26.1" customHeight="1"/>
    <row r="3287" ht="26.1" customHeight="1"/>
    <row r="3288" ht="26.1" customHeight="1"/>
    <row r="3289" ht="26.1" customHeight="1"/>
    <row r="3290" ht="26.1" customHeight="1"/>
    <row r="3291" ht="26.1" customHeight="1"/>
    <row r="3292" ht="26.1" customHeight="1"/>
    <row r="3293" ht="26.1" customHeight="1"/>
    <row r="3294" ht="26.1" customHeight="1"/>
    <row r="3295" ht="26.1" customHeight="1"/>
    <row r="3296" ht="26.1" customHeight="1"/>
    <row r="3297" ht="26.1" customHeight="1"/>
    <row r="3298" ht="26.1" customHeight="1"/>
    <row r="3299" ht="26.1" customHeight="1"/>
    <row r="3300" ht="26.1" customHeight="1"/>
    <row r="3301" ht="26.1" customHeight="1"/>
    <row r="3302" ht="26.1" customHeight="1"/>
    <row r="3303" ht="26.1" customHeight="1"/>
    <row r="3304" ht="26.1" customHeight="1"/>
    <row r="3305" ht="26.1" customHeight="1"/>
    <row r="3306" ht="26.1" customHeight="1"/>
    <row r="3307" ht="26.1" customHeight="1"/>
    <row r="3308" ht="26.1" customHeight="1"/>
    <row r="3309" ht="26.1" customHeight="1"/>
    <row r="3310" ht="26.1" customHeight="1"/>
    <row r="3311" ht="26.1" customHeight="1"/>
    <row r="3312" ht="26.1" customHeight="1"/>
    <row r="3313" ht="26.1" customHeight="1"/>
    <row r="3314" ht="26.1" customHeight="1"/>
    <row r="3315" ht="26.1" customHeight="1"/>
    <row r="3316" ht="26.1" customHeight="1"/>
    <row r="3317" ht="26.1" customHeight="1"/>
    <row r="3318" ht="26.1" customHeight="1"/>
    <row r="3319" ht="26.1" customHeight="1"/>
    <row r="3320" ht="26.1" customHeight="1"/>
    <row r="3321" ht="26.1" customHeight="1"/>
    <row r="3322" ht="26.1" customHeight="1"/>
    <row r="3323" ht="26.1" customHeight="1"/>
    <row r="3324" ht="26.1" customHeight="1"/>
    <row r="3325" ht="26.1" customHeight="1"/>
    <row r="3326" ht="26.1" customHeight="1"/>
    <row r="3327" ht="26.1" customHeight="1"/>
    <row r="3328" ht="26.1" customHeight="1"/>
    <row r="3329" ht="26.1" customHeight="1"/>
    <row r="3330" ht="26.1" customHeight="1"/>
    <row r="3331" ht="26.1" customHeight="1"/>
    <row r="3332" ht="26.1" customHeight="1"/>
    <row r="3333" ht="26.1" customHeight="1"/>
    <row r="3334" ht="26.1" customHeight="1"/>
    <row r="3335" ht="26.1" customHeight="1"/>
    <row r="3336" ht="26.1" customHeight="1"/>
    <row r="3337" ht="26.1" customHeight="1"/>
    <row r="3338" ht="26.1" customHeight="1"/>
    <row r="3339" ht="26.1" customHeight="1"/>
    <row r="3340" ht="26.1" customHeight="1"/>
    <row r="3341" ht="26.1" customHeight="1"/>
    <row r="3342" ht="26.1" customHeight="1"/>
    <row r="3343" ht="26.1" customHeight="1"/>
    <row r="3344" ht="26.1" customHeight="1"/>
    <row r="3345" ht="26.1" customHeight="1"/>
    <row r="3346" ht="26.1" customHeight="1"/>
    <row r="3347" ht="26.1" customHeight="1"/>
    <row r="3348" ht="26.1" customHeight="1"/>
    <row r="3349" ht="26.1" customHeight="1"/>
    <row r="3350" ht="26.1" customHeight="1"/>
    <row r="3351" ht="26.1" customHeight="1"/>
    <row r="3352" ht="26.1" customHeight="1"/>
    <row r="3353" ht="26.1" customHeight="1"/>
    <row r="3354" ht="26.1" customHeight="1"/>
    <row r="3355" ht="26.1" customHeight="1"/>
    <row r="3356" ht="26.1" customHeight="1"/>
    <row r="3357" ht="26.1" customHeight="1"/>
    <row r="3358" ht="26.1" customHeight="1"/>
    <row r="3359" ht="26.1" customHeight="1"/>
    <row r="3360" ht="26.1" customHeight="1"/>
    <row r="3361" ht="26.1" customHeight="1"/>
    <row r="3362" ht="26.1" customHeight="1"/>
    <row r="3363" ht="26.1" customHeight="1"/>
    <row r="3364" ht="26.1" customHeight="1"/>
    <row r="3365" ht="26.1" customHeight="1"/>
    <row r="3366" ht="26.1" customHeight="1"/>
    <row r="3367" ht="26.1" customHeight="1"/>
    <row r="3368" ht="26.1" customHeight="1"/>
    <row r="3369" ht="26.1" customHeight="1"/>
    <row r="3370" ht="26.1" customHeight="1"/>
    <row r="3371" ht="26.1" customHeight="1"/>
    <row r="3372" ht="26.1" customHeight="1"/>
    <row r="3373" ht="26.1" customHeight="1"/>
    <row r="3374" ht="26.1" customHeight="1"/>
    <row r="3375" ht="26.1" customHeight="1"/>
    <row r="3376" ht="26.1" customHeight="1"/>
    <row r="3377" ht="26.1" customHeight="1"/>
    <row r="3378" ht="26.1" customHeight="1"/>
    <row r="3379" ht="26.1" customHeight="1"/>
    <row r="3380" ht="26.1" customHeight="1"/>
    <row r="3381" ht="26.1" customHeight="1"/>
    <row r="3382" ht="26.1" customHeight="1"/>
    <row r="3383" ht="26.1" customHeight="1"/>
    <row r="3384" ht="26.1" customHeight="1"/>
    <row r="3385" ht="26.1" customHeight="1"/>
    <row r="3386" ht="26.1" customHeight="1"/>
    <row r="3387" ht="26.1" customHeight="1"/>
    <row r="3388" ht="26.1" customHeight="1"/>
    <row r="3389" ht="26.1" customHeight="1"/>
    <row r="3390" ht="26.1" customHeight="1"/>
    <row r="3391" ht="26.1" customHeight="1"/>
    <row r="3392" ht="26.1" customHeight="1"/>
    <row r="3393" ht="26.1" customHeight="1"/>
    <row r="3394" ht="26.1" customHeight="1"/>
    <row r="3395" ht="26.1" customHeight="1"/>
    <row r="3396" ht="26.1" customHeight="1"/>
    <row r="3397" ht="26.1" customHeight="1"/>
    <row r="3398" ht="26.1" customHeight="1"/>
    <row r="3399" ht="26.1" customHeight="1"/>
    <row r="3400" ht="26.1" customHeight="1"/>
    <row r="3401" ht="26.1" customHeight="1"/>
    <row r="3402" ht="26.1" customHeight="1"/>
    <row r="3403" ht="26.1" customHeight="1"/>
    <row r="3404" ht="26.1" customHeight="1"/>
    <row r="3405" ht="26.1" customHeight="1"/>
    <row r="3406" ht="26.1" customHeight="1"/>
    <row r="3407" ht="26.1" customHeight="1"/>
    <row r="3408" ht="26.1" customHeight="1"/>
    <row r="3409" ht="26.1" customHeight="1"/>
    <row r="3410" ht="26.1" customHeight="1"/>
    <row r="3411" ht="26.1" customHeight="1"/>
    <row r="3412" ht="26.1" customHeight="1"/>
    <row r="3413" ht="26.1" customHeight="1"/>
    <row r="3414" ht="26.1" customHeight="1"/>
    <row r="3415" ht="26.1" customHeight="1"/>
    <row r="3416" ht="26.1" customHeight="1"/>
    <row r="3417" ht="26.1" customHeight="1"/>
    <row r="3418" ht="26.1" customHeight="1"/>
    <row r="3419" ht="26.1" customHeight="1"/>
    <row r="3420" ht="26.1" customHeight="1"/>
    <row r="3421" ht="26.1" customHeight="1"/>
    <row r="3422" ht="26.1" customHeight="1"/>
    <row r="3423" ht="26.1" customHeight="1"/>
    <row r="3424" ht="26.1" customHeight="1"/>
    <row r="3425" ht="26.1" customHeight="1"/>
    <row r="3426" ht="26.1" customHeight="1"/>
    <row r="3427" ht="26.1" customHeight="1"/>
    <row r="3428" ht="26.1" customHeight="1"/>
    <row r="3429" ht="26.1" customHeight="1"/>
    <row r="3430" ht="26.1" customHeight="1"/>
    <row r="3431" ht="26.1" customHeight="1"/>
    <row r="3432" ht="26.1" customHeight="1"/>
    <row r="3433" ht="26.1" customHeight="1"/>
    <row r="3434" ht="26.1" customHeight="1"/>
    <row r="3435" ht="26.1" customHeight="1"/>
    <row r="3436" ht="26.1" customHeight="1"/>
    <row r="3437" ht="26.1" customHeight="1"/>
    <row r="3438" ht="26.1" customHeight="1"/>
    <row r="3439" ht="26.1" customHeight="1"/>
    <row r="3440" ht="26.1" customHeight="1"/>
    <row r="3441" ht="26.1" customHeight="1"/>
    <row r="3442" ht="26.1" customHeight="1"/>
    <row r="3443" ht="26.1" customHeight="1"/>
    <row r="3444" ht="26.1" customHeight="1"/>
    <row r="3445" ht="26.1" customHeight="1"/>
    <row r="3446" ht="26.1" customHeight="1"/>
    <row r="3447" ht="26.1" customHeight="1"/>
    <row r="3448" ht="26.1" customHeight="1"/>
    <row r="3449" ht="26.1" customHeight="1"/>
    <row r="3450" ht="26.1" customHeight="1"/>
    <row r="3451" ht="26.1" customHeight="1"/>
    <row r="3452" ht="26.1" customHeight="1"/>
    <row r="3453" ht="26.1" customHeight="1"/>
    <row r="3454" ht="26.1" customHeight="1"/>
    <row r="3455" ht="26.1" customHeight="1"/>
    <row r="3456" ht="26.1" customHeight="1"/>
    <row r="3457" ht="26.1" customHeight="1"/>
    <row r="3458" ht="26.1" customHeight="1"/>
    <row r="3459" ht="26.1" customHeight="1"/>
    <row r="3460" ht="26.1" customHeight="1"/>
    <row r="3461" ht="26.1" customHeight="1"/>
    <row r="3462" ht="26.1" customHeight="1"/>
    <row r="3463" ht="26.1" customHeight="1"/>
    <row r="3464" ht="26.1" customHeight="1"/>
    <row r="3465" ht="26.1" customHeight="1"/>
    <row r="3466" ht="26.1" customHeight="1"/>
    <row r="3467" ht="26.1" customHeight="1"/>
    <row r="3468" ht="26.1" customHeight="1"/>
    <row r="3469" ht="26.1" customHeight="1"/>
    <row r="3470" ht="26.1" customHeight="1"/>
    <row r="3471" ht="26.1" customHeight="1"/>
    <row r="3472" ht="26.1" customHeight="1"/>
    <row r="3473" ht="26.1" customHeight="1"/>
    <row r="3474" ht="26.1" customHeight="1"/>
    <row r="3475" ht="26.1" customHeight="1"/>
    <row r="3476" ht="26.1" customHeight="1"/>
    <row r="3477" ht="26.1" customHeight="1"/>
    <row r="3478" ht="26.1" customHeight="1"/>
    <row r="3479" ht="26.1" customHeight="1"/>
    <row r="3480" ht="26.1" customHeight="1"/>
    <row r="3481" ht="26.1" customHeight="1"/>
    <row r="3482" ht="26.1" customHeight="1"/>
    <row r="3483" ht="26.1" customHeight="1"/>
    <row r="3484" ht="26.1" customHeight="1"/>
    <row r="3485" ht="26.1" customHeight="1"/>
    <row r="3486" ht="26.1" customHeight="1"/>
    <row r="3487" ht="26.1" customHeight="1"/>
    <row r="3488" ht="26.1" customHeight="1"/>
    <row r="3489" ht="26.1" customHeight="1"/>
    <row r="3490" ht="26.1" customHeight="1"/>
    <row r="3491" ht="26.1" customHeight="1"/>
    <row r="3492" ht="26.1" customHeight="1"/>
    <row r="3493" ht="26.1" customHeight="1"/>
    <row r="3494" ht="26.1" customHeight="1"/>
    <row r="3495" ht="26.1" customHeight="1"/>
    <row r="3496" ht="26.1" customHeight="1"/>
    <row r="3497" ht="26.1" customHeight="1"/>
    <row r="3498" ht="26.1" customHeight="1"/>
    <row r="3499" ht="26.1" customHeight="1"/>
    <row r="3500" ht="26.1" customHeight="1"/>
    <row r="3501" ht="26.1" customHeight="1"/>
    <row r="3502" ht="26.1" customHeight="1"/>
    <row r="3503" ht="26.1" customHeight="1"/>
    <row r="3504" ht="26.1" customHeight="1"/>
    <row r="3505" ht="26.1" customHeight="1"/>
    <row r="3506" ht="26.1" customHeight="1"/>
    <row r="3507" ht="26.1" customHeight="1"/>
    <row r="3508" ht="26.1" customHeight="1"/>
    <row r="3509" ht="26.1" customHeight="1"/>
    <row r="3510" ht="26.1" customHeight="1"/>
    <row r="3511" ht="26.1" customHeight="1"/>
    <row r="3512" ht="26.1" customHeight="1"/>
    <row r="3513" ht="26.1" customHeight="1"/>
    <row r="3514" ht="26.1" customHeight="1"/>
    <row r="3515" ht="26.1" customHeight="1"/>
    <row r="3516" ht="26.1" customHeight="1"/>
    <row r="3517" ht="26.1" customHeight="1"/>
    <row r="3518" ht="26.1" customHeight="1"/>
    <row r="3519" ht="26.1" customHeight="1"/>
    <row r="3520" ht="26.1" customHeight="1"/>
    <row r="3521" ht="26.1" customHeight="1"/>
    <row r="3522" ht="26.1" customHeight="1"/>
    <row r="3523" ht="26.1" customHeight="1"/>
    <row r="3524" ht="26.1" customHeight="1"/>
    <row r="3525" ht="26.1" customHeight="1"/>
    <row r="3526" ht="26.1" customHeight="1"/>
    <row r="3527" ht="26.1" customHeight="1"/>
    <row r="3528" ht="26.1" customHeight="1"/>
    <row r="3529" ht="26.1" customHeight="1"/>
    <row r="3530" ht="26.1" customHeight="1"/>
    <row r="3531" ht="26.1" customHeight="1"/>
    <row r="3532" ht="26.1" customHeight="1"/>
    <row r="3533" ht="26.1" customHeight="1"/>
    <row r="3534" ht="26.1" customHeight="1"/>
    <row r="3535" ht="26.1" customHeight="1"/>
    <row r="3536" ht="26.1" customHeight="1"/>
    <row r="3537" ht="26.1" customHeight="1"/>
    <row r="3538" ht="26.1" customHeight="1"/>
    <row r="3539" ht="26.1" customHeight="1"/>
    <row r="3540" ht="26.1" customHeight="1"/>
    <row r="3541" ht="26.1" customHeight="1"/>
    <row r="3542" ht="26.1" customHeight="1"/>
    <row r="3543" ht="26.1" customHeight="1"/>
    <row r="3544" ht="26.1" customHeight="1"/>
    <row r="3545" ht="26.1" customHeight="1"/>
    <row r="3546" ht="26.1" customHeight="1"/>
    <row r="3547" ht="26.1" customHeight="1"/>
    <row r="3548" ht="26.1" customHeight="1"/>
    <row r="3549" ht="26.1" customHeight="1"/>
    <row r="3550" ht="26.1" customHeight="1"/>
    <row r="3551" ht="26.1" customHeight="1"/>
    <row r="3552" ht="26.1" customHeight="1"/>
    <row r="3553" ht="26.1" customHeight="1"/>
    <row r="3554" ht="26.1" customHeight="1"/>
    <row r="3555" ht="26.1" customHeight="1"/>
    <row r="3556" ht="26.1" customHeight="1"/>
    <row r="3557" ht="26.1" customHeight="1"/>
    <row r="3558" ht="26.1" customHeight="1"/>
    <row r="3559" ht="26.1" customHeight="1"/>
    <row r="3560" ht="26.1" customHeight="1"/>
    <row r="3561" ht="26.1" customHeight="1"/>
    <row r="3562" ht="26.1" customHeight="1"/>
    <row r="3563" ht="26.1" customHeight="1"/>
    <row r="3564" ht="26.1" customHeight="1"/>
    <row r="3565" ht="26.1" customHeight="1"/>
    <row r="3566" ht="26.1" customHeight="1"/>
    <row r="3567" ht="26.1" customHeight="1"/>
    <row r="3568" ht="26.1" customHeight="1"/>
    <row r="3569" ht="26.1" customHeight="1"/>
    <row r="3570" ht="26.1" customHeight="1"/>
    <row r="3571" ht="26.1" customHeight="1"/>
    <row r="3572" ht="26.1" customHeight="1"/>
    <row r="3573" ht="26.1" customHeight="1"/>
    <row r="3574" ht="26.1" customHeight="1"/>
    <row r="3575" ht="26.1" customHeight="1"/>
    <row r="3576" ht="26.1" customHeight="1"/>
    <row r="3577" ht="26.1" customHeight="1"/>
    <row r="3578" ht="26.1" customHeight="1"/>
    <row r="3579" ht="26.1" customHeight="1"/>
    <row r="3580" ht="26.1" customHeight="1"/>
    <row r="3581" ht="26.1" customHeight="1"/>
    <row r="3582" ht="26.1" customHeight="1"/>
    <row r="3583" ht="26.1" customHeight="1"/>
    <row r="3584" ht="26.1" customHeight="1"/>
    <row r="3585" ht="26.1" customHeight="1"/>
    <row r="3586" ht="26.1" customHeight="1"/>
    <row r="3587" ht="26.1" customHeight="1"/>
    <row r="3588" ht="26.1" customHeight="1"/>
    <row r="3589" ht="26.1" customHeight="1"/>
    <row r="3590" ht="26.1" customHeight="1"/>
    <row r="3591" ht="26.1" customHeight="1"/>
    <row r="3592" ht="26.1" customHeight="1"/>
    <row r="3593" ht="26.1" customHeight="1"/>
    <row r="3594" ht="26.1" customHeight="1"/>
    <row r="3595" ht="26.1" customHeight="1"/>
    <row r="3596" ht="26.1" customHeight="1"/>
    <row r="3597" ht="26.1" customHeight="1"/>
    <row r="3598" ht="26.1" customHeight="1"/>
    <row r="3599" ht="26.1" customHeight="1"/>
    <row r="3600" ht="26.1" customHeight="1"/>
    <row r="3601" ht="26.1" customHeight="1"/>
    <row r="3602" ht="26.1" customHeight="1"/>
    <row r="3603" ht="26.1" customHeight="1"/>
    <row r="3604" ht="26.1" customHeight="1"/>
    <row r="3605" ht="26.1" customHeight="1"/>
    <row r="3606" ht="26.1" customHeight="1"/>
    <row r="3607" ht="26.1" customHeight="1"/>
    <row r="3608" ht="26.1" customHeight="1"/>
    <row r="3609" ht="26.1" customHeight="1"/>
    <row r="3610" ht="26.1" customHeight="1"/>
    <row r="3611" ht="26.1" customHeight="1"/>
    <row r="3612" ht="26.1" customHeight="1"/>
    <row r="3613" ht="26.1" customHeight="1"/>
    <row r="3614" ht="26.1" customHeight="1"/>
    <row r="3615" ht="26.1" customHeight="1"/>
    <row r="3616" ht="26.1" customHeight="1"/>
    <row r="3617" ht="26.1" customHeight="1"/>
    <row r="3618" ht="26.1" customHeight="1"/>
    <row r="3619" ht="26.1" customHeight="1"/>
    <row r="3620" ht="26.1" customHeight="1"/>
    <row r="3621" ht="26.1" customHeight="1"/>
    <row r="3622" ht="26.1" customHeight="1"/>
    <row r="3623" ht="26.1" customHeight="1"/>
    <row r="3624" ht="26.1" customHeight="1"/>
    <row r="3625" ht="26.1" customHeight="1"/>
    <row r="3626" ht="26.1" customHeight="1"/>
    <row r="3627" ht="26.1" customHeight="1"/>
    <row r="3628" ht="26.1" customHeight="1"/>
    <row r="3629" ht="26.1" customHeight="1"/>
    <row r="3630" ht="26.1" customHeight="1"/>
    <row r="3631" ht="26.1" customHeight="1"/>
    <row r="3632" ht="26.1" customHeight="1"/>
    <row r="3633" ht="26.1" customHeight="1"/>
    <row r="3634" ht="26.1" customHeight="1"/>
    <row r="3635" ht="26.1" customHeight="1"/>
    <row r="3636" ht="26.1" customHeight="1"/>
    <row r="3637" ht="26.1" customHeight="1"/>
    <row r="3638" ht="26.1" customHeight="1"/>
    <row r="3639" ht="26.1" customHeight="1"/>
    <row r="3640" ht="26.1" customHeight="1"/>
    <row r="3641" ht="26.1" customHeight="1"/>
    <row r="3642" ht="26.1" customHeight="1"/>
    <row r="3643" ht="26.1" customHeight="1"/>
    <row r="3644" ht="26.1" customHeight="1"/>
    <row r="3645" ht="26.1" customHeight="1"/>
    <row r="3646" ht="26.1" customHeight="1"/>
    <row r="3647" ht="26.1" customHeight="1"/>
    <row r="3648" ht="26.1" customHeight="1"/>
    <row r="3649" ht="26.1" customHeight="1"/>
    <row r="3650" ht="26.1" customHeight="1"/>
    <row r="3651" ht="26.1" customHeight="1"/>
    <row r="3652" ht="26.1" customHeight="1"/>
    <row r="3653" ht="26.1" customHeight="1"/>
    <row r="3654" ht="26.1" customHeight="1"/>
    <row r="3655" ht="26.1" customHeight="1"/>
    <row r="3656" ht="26.1" customHeight="1"/>
    <row r="3657" ht="26.1" customHeight="1"/>
    <row r="3658" ht="26.1" customHeight="1"/>
    <row r="3659" ht="26.1" customHeight="1"/>
    <row r="3660" ht="26.1" customHeight="1"/>
    <row r="3661" ht="26.1" customHeight="1"/>
    <row r="3662" ht="26.1" customHeight="1"/>
    <row r="3663" ht="26.1" customHeight="1"/>
    <row r="3664" ht="26.1" customHeight="1"/>
    <row r="3665" ht="26.1" customHeight="1"/>
    <row r="3666" ht="26.1" customHeight="1"/>
    <row r="3667" ht="26.1" customHeight="1"/>
    <row r="3668" ht="26.1" customHeight="1"/>
    <row r="3669" ht="26.1" customHeight="1"/>
    <row r="3670" ht="26.1" customHeight="1"/>
    <row r="3671" ht="26.1" customHeight="1"/>
    <row r="3672" ht="26.1" customHeight="1"/>
    <row r="3673" ht="26.1" customHeight="1"/>
    <row r="3674" ht="26.1" customHeight="1"/>
    <row r="3675" ht="26.1" customHeight="1"/>
    <row r="3676" ht="26.1" customHeight="1"/>
    <row r="3677" ht="26.1" customHeight="1"/>
    <row r="3678" ht="26.1" customHeight="1"/>
    <row r="3679" ht="26.1" customHeight="1"/>
    <row r="3680" ht="26.1" customHeight="1"/>
    <row r="3681" ht="26.1" customHeight="1"/>
    <row r="3682" ht="26.1" customHeight="1"/>
    <row r="3683" ht="26.1" customHeight="1"/>
    <row r="3684" ht="26.1" customHeight="1"/>
    <row r="3685" ht="26.1" customHeight="1"/>
    <row r="3686" ht="26.1" customHeight="1"/>
    <row r="3687" ht="26.1" customHeight="1"/>
    <row r="3688" ht="26.1" customHeight="1"/>
    <row r="3689" ht="26.1" customHeight="1"/>
    <row r="3690" ht="26.1" customHeight="1"/>
    <row r="3691" ht="26.1" customHeight="1"/>
    <row r="3692" ht="26.1" customHeight="1"/>
    <row r="3693" ht="26.1" customHeight="1"/>
    <row r="3694" ht="26.1" customHeight="1"/>
    <row r="3695" ht="26.1" customHeight="1"/>
    <row r="3696" ht="26.1" customHeight="1"/>
    <row r="3697" ht="26.1" customHeight="1"/>
    <row r="3698" ht="26.1" customHeight="1"/>
    <row r="3699" ht="26.1" customHeight="1"/>
    <row r="3700" ht="26.1" customHeight="1"/>
    <row r="3701" ht="26.1" customHeight="1"/>
    <row r="3702" ht="26.1" customHeight="1"/>
    <row r="3703" ht="26.1" customHeight="1"/>
    <row r="3704" ht="26.1" customHeight="1"/>
    <row r="3705" ht="26.1" customHeight="1"/>
    <row r="3706" ht="26.1" customHeight="1"/>
    <row r="3707" ht="26.1" customHeight="1"/>
    <row r="3708" ht="26.1" customHeight="1"/>
    <row r="3709" ht="26.1" customHeight="1"/>
    <row r="3710" ht="26.1" customHeight="1"/>
    <row r="3711" ht="26.1" customHeight="1"/>
    <row r="3712" ht="26.1" customHeight="1"/>
    <row r="3713" ht="26.1" customHeight="1"/>
    <row r="3714" ht="26.1" customHeight="1"/>
    <row r="3715" ht="26.1" customHeight="1"/>
    <row r="3716" ht="26.1" customHeight="1"/>
    <row r="3717" ht="26.1" customHeight="1"/>
    <row r="3718" ht="26.1" customHeight="1"/>
    <row r="3719" ht="26.1" customHeight="1"/>
    <row r="3720" ht="26.1" customHeight="1"/>
    <row r="3721" ht="26.1" customHeight="1"/>
    <row r="3722" ht="26.1" customHeight="1"/>
    <row r="3723" ht="26.1" customHeight="1"/>
    <row r="3724" ht="26.1" customHeight="1"/>
    <row r="3725" ht="26.1" customHeight="1"/>
    <row r="3726" ht="26.1" customHeight="1"/>
    <row r="3727" ht="26.1" customHeight="1"/>
    <row r="3728" ht="26.1" customHeight="1"/>
    <row r="3729" ht="26.1" customHeight="1"/>
    <row r="3730" ht="26.1" customHeight="1"/>
    <row r="3731" ht="26.1" customHeight="1"/>
    <row r="3732" ht="26.1" customHeight="1"/>
    <row r="3733" ht="26.1" customHeight="1"/>
    <row r="3734" ht="26.1" customHeight="1"/>
    <row r="3735" ht="26.1" customHeight="1"/>
    <row r="3736" ht="26.1" customHeight="1"/>
    <row r="3737" ht="26.1" customHeight="1"/>
    <row r="3738" ht="26.1" customHeight="1"/>
    <row r="3739" ht="26.1" customHeight="1"/>
    <row r="3740" ht="26.1" customHeight="1"/>
    <row r="3741" ht="26.1" customHeight="1"/>
    <row r="3742" ht="26.1" customHeight="1"/>
    <row r="3743" ht="26.1" customHeight="1"/>
    <row r="3744" ht="26.1" customHeight="1"/>
    <row r="3745" ht="26.1" customHeight="1"/>
    <row r="3746" ht="26.1" customHeight="1"/>
    <row r="3747" ht="26.1" customHeight="1"/>
    <row r="3748" ht="26.1" customHeight="1"/>
    <row r="3749" ht="26.1" customHeight="1"/>
    <row r="3750" ht="26.1" customHeight="1"/>
    <row r="3751" ht="26.1" customHeight="1"/>
    <row r="3752" ht="26.1" customHeight="1"/>
    <row r="3753" ht="26.1" customHeight="1"/>
    <row r="3754" ht="26.1" customHeight="1"/>
    <row r="3755" ht="26.1" customHeight="1"/>
    <row r="3756" ht="26.1" customHeight="1"/>
    <row r="3757" ht="26.1" customHeight="1"/>
    <row r="3758" ht="26.1" customHeight="1"/>
    <row r="3759" ht="26.1" customHeight="1"/>
    <row r="3760" ht="26.1" customHeight="1"/>
    <row r="3761" ht="26.1" customHeight="1"/>
    <row r="3762" ht="26.1" customHeight="1"/>
    <row r="3763" ht="26.1" customHeight="1"/>
    <row r="3764" ht="26.1" customHeight="1"/>
    <row r="3765" ht="26.1" customHeight="1"/>
    <row r="3766" ht="26.1" customHeight="1"/>
    <row r="3767" ht="26.1" customHeight="1"/>
    <row r="3768" ht="26.1" customHeight="1"/>
    <row r="3769" ht="26.1" customHeight="1"/>
    <row r="3770" ht="26.1" customHeight="1"/>
    <row r="3771" ht="26.1" customHeight="1"/>
    <row r="3772" ht="26.1" customHeight="1"/>
    <row r="3773" ht="26.1" customHeight="1"/>
    <row r="3774" ht="26.1" customHeight="1"/>
    <row r="3775" ht="26.1" customHeight="1"/>
    <row r="3776" ht="26.1" customHeight="1"/>
    <row r="3777" ht="26.1" customHeight="1"/>
    <row r="3778" ht="26.1" customHeight="1"/>
    <row r="3779" ht="26.1" customHeight="1"/>
    <row r="3780" ht="26.1" customHeight="1"/>
    <row r="3781" ht="26.1" customHeight="1"/>
    <row r="3782" ht="26.1" customHeight="1"/>
    <row r="3783" ht="26.1" customHeight="1"/>
    <row r="3784" ht="26.1" customHeight="1"/>
    <row r="3785" ht="26.1" customHeight="1"/>
    <row r="3786" ht="26.1" customHeight="1"/>
    <row r="3787" ht="26.1" customHeight="1"/>
    <row r="3788" ht="26.1" customHeight="1"/>
    <row r="3789" ht="26.1" customHeight="1"/>
    <row r="3790" ht="26.1" customHeight="1"/>
    <row r="3791" ht="26.1" customHeight="1"/>
    <row r="3792" ht="26.1" customHeight="1"/>
    <row r="3793" ht="26.1" customHeight="1"/>
    <row r="3794" ht="26.1" customHeight="1"/>
    <row r="3795" ht="26.1" customHeight="1"/>
    <row r="3796" ht="26.1" customHeight="1"/>
    <row r="3797" ht="26.1" customHeight="1"/>
    <row r="3798" ht="26.1" customHeight="1"/>
    <row r="3799" ht="26.1" customHeight="1"/>
    <row r="3800" ht="26.1" customHeight="1"/>
    <row r="3801" ht="26.1" customHeight="1"/>
    <row r="3802" ht="26.1" customHeight="1"/>
    <row r="3803" ht="26.1" customHeight="1"/>
    <row r="3804" ht="26.1" customHeight="1"/>
    <row r="3805" ht="26.1" customHeight="1"/>
    <row r="3806" ht="26.1" customHeight="1"/>
    <row r="3807" ht="26.1" customHeight="1"/>
    <row r="3808" ht="26.1" customHeight="1"/>
    <row r="3809" ht="26.1" customHeight="1"/>
    <row r="3810" ht="26.1" customHeight="1"/>
    <row r="3811" ht="26.1" customHeight="1"/>
    <row r="3812" ht="26.1" customHeight="1"/>
    <row r="3813" ht="26.1" customHeight="1"/>
    <row r="3814" ht="26.1" customHeight="1"/>
    <row r="3815" ht="26.1" customHeight="1"/>
    <row r="3816" ht="26.1" customHeight="1"/>
    <row r="3817" ht="26.1" customHeight="1"/>
    <row r="3818" ht="26.1" customHeight="1"/>
    <row r="3819" ht="26.1" customHeight="1"/>
    <row r="3820" ht="26.1" customHeight="1"/>
    <row r="3821" ht="26.1" customHeight="1"/>
    <row r="3822" ht="26.1" customHeight="1"/>
    <row r="3823" ht="26.1" customHeight="1"/>
    <row r="3824" ht="26.1" customHeight="1"/>
    <row r="3825" ht="26.1" customHeight="1"/>
    <row r="3826" ht="26.1" customHeight="1"/>
    <row r="3827" ht="26.1" customHeight="1"/>
    <row r="3828" ht="26.1" customHeight="1"/>
    <row r="3829" ht="26.1" customHeight="1"/>
    <row r="3830" ht="26.1" customHeight="1"/>
    <row r="3831" ht="26.1" customHeight="1"/>
    <row r="3832" ht="26.1" customHeight="1"/>
    <row r="3833" ht="26.1" customHeight="1"/>
    <row r="3834" ht="26.1" customHeight="1"/>
    <row r="3835" ht="26.1" customHeight="1"/>
    <row r="3836" ht="26.1" customHeight="1"/>
    <row r="3837" ht="26.1" customHeight="1"/>
    <row r="3838" ht="26.1" customHeight="1"/>
    <row r="3839" ht="26.1" customHeight="1"/>
    <row r="3840" ht="26.1" customHeight="1"/>
    <row r="3841" ht="26.1" customHeight="1"/>
    <row r="3842" ht="26.1" customHeight="1"/>
    <row r="3843" ht="26.1" customHeight="1"/>
    <row r="3844" ht="26.1" customHeight="1"/>
    <row r="3845" ht="26.1" customHeight="1"/>
    <row r="3846" ht="26.1" customHeight="1"/>
    <row r="3847" ht="26.1" customHeight="1"/>
    <row r="3848" ht="26.1" customHeight="1"/>
    <row r="3849" ht="26.1" customHeight="1"/>
    <row r="3850" ht="26.1" customHeight="1"/>
    <row r="3851" ht="26.1" customHeight="1"/>
    <row r="3852" ht="26.1" customHeight="1"/>
    <row r="3853" ht="26.1" customHeight="1"/>
    <row r="3854" ht="26.1" customHeight="1"/>
    <row r="3855" ht="26.1" customHeight="1"/>
    <row r="3856" ht="26.1" customHeight="1"/>
    <row r="3857" ht="26.1" customHeight="1"/>
    <row r="3858" ht="26.1" customHeight="1"/>
    <row r="3859" ht="26.1" customHeight="1"/>
    <row r="3860" ht="26.1" customHeight="1"/>
    <row r="3861" ht="26.1" customHeight="1"/>
    <row r="3862" ht="26.1" customHeight="1"/>
    <row r="3863" ht="26.1" customHeight="1"/>
    <row r="3864" ht="26.1" customHeight="1"/>
    <row r="3865" ht="26.1" customHeight="1"/>
    <row r="3866" ht="26.1" customHeight="1"/>
    <row r="3867" ht="26.1" customHeight="1"/>
    <row r="3868" ht="26.1" customHeight="1"/>
    <row r="3869" ht="26.1" customHeight="1"/>
    <row r="3870" ht="26.1" customHeight="1"/>
    <row r="3871" ht="26.1" customHeight="1"/>
    <row r="3872" ht="26.1" customHeight="1"/>
    <row r="3873" ht="26.1" customHeight="1"/>
    <row r="3874" ht="26.1" customHeight="1"/>
    <row r="3875" ht="26.1" customHeight="1"/>
    <row r="3876" ht="26.1" customHeight="1"/>
    <row r="3877" ht="26.1" customHeight="1"/>
    <row r="3878" ht="26.1" customHeight="1"/>
    <row r="3879" ht="26.1" customHeight="1"/>
    <row r="3880" ht="26.1" customHeight="1"/>
    <row r="3881" ht="26.1" customHeight="1"/>
    <row r="3882" ht="26.1" customHeight="1"/>
    <row r="3883" ht="26.1" customHeight="1"/>
    <row r="3884" ht="26.1" customHeight="1"/>
    <row r="3885" ht="26.1" customHeight="1"/>
    <row r="3886" ht="26.1" customHeight="1"/>
    <row r="3887" ht="26.1" customHeight="1"/>
    <row r="3888" ht="26.1" customHeight="1"/>
    <row r="3889" ht="26.1" customHeight="1"/>
    <row r="3890" ht="26.1" customHeight="1"/>
    <row r="3891" ht="26.1" customHeight="1"/>
    <row r="3892" ht="26.1" customHeight="1"/>
    <row r="3893" ht="26.1" customHeight="1"/>
    <row r="3894" ht="26.1" customHeight="1"/>
    <row r="3895" ht="26.1" customHeight="1"/>
    <row r="3896" ht="26.1" customHeight="1"/>
    <row r="3897" ht="26.1" customHeight="1"/>
    <row r="3898" ht="26.1" customHeight="1"/>
    <row r="3899" ht="26.1" customHeight="1"/>
    <row r="3900" ht="26.1" customHeight="1"/>
    <row r="3901" ht="26.1" customHeight="1"/>
    <row r="3902" ht="26.1" customHeight="1"/>
    <row r="3903" ht="26.1" customHeight="1"/>
    <row r="3904" ht="26.1" customHeight="1"/>
    <row r="3905" ht="26.1" customHeight="1"/>
    <row r="3906" ht="26.1" customHeight="1"/>
    <row r="3907" ht="26.1" customHeight="1"/>
    <row r="3908" ht="26.1" customHeight="1"/>
    <row r="3909" ht="26.1" customHeight="1"/>
    <row r="3910" ht="26.1" customHeight="1"/>
    <row r="3911" ht="26.1" customHeight="1"/>
    <row r="3912" ht="26.1" customHeight="1"/>
    <row r="3913" ht="26.1" customHeight="1"/>
    <row r="3914" ht="26.1" customHeight="1"/>
    <row r="3915" ht="26.1" customHeight="1"/>
    <row r="3916" ht="26.1" customHeight="1"/>
    <row r="3917" ht="26.1" customHeight="1"/>
    <row r="3918" ht="26.1" customHeight="1"/>
    <row r="3919" ht="26.1" customHeight="1"/>
    <row r="3920" ht="26.1" customHeight="1"/>
    <row r="3921" ht="26.1" customHeight="1"/>
    <row r="3922" ht="26.1" customHeight="1"/>
    <row r="3923" ht="26.1" customHeight="1"/>
    <row r="3924" ht="26.1" customHeight="1"/>
    <row r="3925" ht="26.1" customHeight="1"/>
    <row r="3926" ht="26.1" customHeight="1"/>
    <row r="3927" ht="26.1" customHeight="1"/>
    <row r="3928" ht="26.1" customHeight="1"/>
    <row r="3929" ht="26.1" customHeight="1"/>
    <row r="3930" ht="26.1" customHeight="1"/>
    <row r="3931" ht="26.1" customHeight="1"/>
    <row r="3932" ht="26.1" customHeight="1"/>
    <row r="3933" ht="26.1" customHeight="1"/>
    <row r="3934" ht="26.1" customHeight="1"/>
    <row r="3935" ht="26.1" customHeight="1"/>
    <row r="3936" ht="26.1" customHeight="1"/>
    <row r="3937" ht="26.1" customHeight="1"/>
    <row r="3938" ht="26.1" customHeight="1"/>
    <row r="3939" ht="26.1" customHeight="1"/>
    <row r="3940" ht="26.1" customHeight="1"/>
    <row r="3941" ht="26.1" customHeight="1"/>
    <row r="3942" ht="26.1" customHeight="1"/>
    <row r="3943" ht="26.1" customHeight="1"/>
    <row r="3944" ht="26.1" customHeight="1"/>
    <row r="3945" ht="26.1" customHeight="1"/>
    <row r="3946" ht="26.1" customHeight="1"/>
    <row r="3947" ht="26.1" customHeight="1"/>
    <row r="3948" ht="26.1" customHeight="1"/>
    <row r="3949" ht="26.1" customHeight="1"/>
    <row r="3950" ht="26.1" customHeight="1"/>
    <row r="3951" ht="26.1" customHeight="1"/>
    <row r="3952" ht="26.1" customHeight="1"/>
    <row r="3953" ht="26.1" customHeight="1"/>
    <row r="3954" ht="26.1" customHeight="1"/>
    <row r="3955" ht="26.1" customHeight="1"/>
    <row r="3956" ht="26.1" customHeight="1"/>
    <row r="3957" ht="26.1" customHeight="1"/>
    <row r="3958" ht="26.1" customHeight="1"/>
    <row r="3959" ht="26.1" customHeight="1"/>
    <row r="3960" ht="26.1" customHeight="1"/>
    <row r="3961" ht="26.1" customHeight="1"/>
    <row r="3962" ht="26.1" customHeight="1"/>
    <row r="3963" ht="26.1" customHeight="1"/>
    <row r="3964" ht="26.1" customHeight="1"/>
    <row r="3965" ht="26.1" customHeight="1"/>
    <row r="3966" ht="26.1" customHeight="1"/>
    <row r="3967" ht="26.1" customHeight="1"/>
    <row r="3968" ht="26.1" customHeight="1"/>
    <row r="3969" ht="26.1" customHeight="1"/>
    <row r="3970" ht="26.1" customHeight="1"/>
    <row r="3971" ht="26.1" customHeight="1"/>
    <row r="3972" ht="26.1" customHeight="1"/>
    <row r="3973" ht="26.1" customHeight="1"/>
    <row r="3974" ht="26.1" customHeight="1"/>
    <row r="3975" ht="26.1" customHeight="1"/>
    <row r="3976" ht="26.1" customHeight="1"/>
    <row r="3977" ht="26.1" customHeight="1"/>
    <row r="3978" ht="26.1" customHeight="1"/>
    <row r="3979" ht="26.1" customHeight="1"/>
    <row r="3980" ht="26.1" customHeight="1"/>
    <row r="3981" ht="26.1" customHeight="1"/>
    <row r="3982" ht="26.1" customHeight="1"/>
    <row r="3983" ht="26.1" customHeight="1"/>
    <row r="3984" ht="26.1" customHeight="1"/>
    <row r="3985" ht="26.1" customHeight="1"/>
    <row r="3986" ht="26.1" customHeight="1"/>
    <row r="3987" ht="26.1" customHeight="1"/>
    <row r="3988" ht="26.1" customHeight="1"/>
    <row r="3989" ht="26.1" customHeight="1"/>
    <row r="3990" ht="26.1" customHeight="1"/>
    <row r="3991" ht="26.1" customHeight="1"/>
    <row r="3992" ht="26.1" customHeight="1"/>
    <row r="3993" ht="26.1" customHeight="1"/>
    <row r="3994" ht="26.1" customHeight="1"/>
    <row r="3995" ht="26.1" customHeight="1"/>
    <row r="3996" ht="26.1" customHeight="1"/>
    <row r="3997" ht="26.1" customHeight="1"/>
    <row r="3998" ht="26.1" customHeight="1"/>
    <row r="3999" ht="26.1" customHeight="1"/>
    <row r="4000" ht="26.1" customHeight="1"/>
    <row r="4001" ht="26.1" customHeight="1"/>
    <row r="4002" ht="26.1" customHeight="1"/>
    <row r="4003" ht="26.1" customHeight="1"/>
    <row r="4004" ht="26.1" customHeight="1"/>
    <row r="4005" ht="26.1" customHeight="1"/>
    <row r="4006" ht="26.1" customHeight="1"/>
    <row r="4007" ht="26.1" customHeight="1"/>
    <row r="4008" ht="26.1" customHeight="1"/>
    <row r="4009" ht="26.1" customHeight="1"/>
    <row r="4010" ht="26.1" customHeight="1"/>
    <row r="4011" ht="26.1" customHeight="1"/>
    <row r="4012" ht="26.1" customHeight="1"/>
    <row r="4013" ht="26.1" customHeight="1"/>
    <row r="4014" ht="26.1" customHeight="1"/>
    <row r="4015" ht="26.1" customHeight="1"/>
    <row r="4016" ht="26.1" customHeight="1"/>
    <row r="4017" ht="26.1" customHeight="1"/>
    <row r="4018" ht="26.1" customHeight="1"/>
    <row r="4019" ht="26.1" customHeight="1"/>
    <row r="4020" ht="26.1" customHeight="1"/>
    <row r="4021" ht="26.1" customHeight="1"/>
    <row r="4022" ht="26.1" customHeight="1"/>
    <row r="4023" ht="26.1" customHeight="1"/>
    <row r="4024" ht="26.1" customHeight="1"/>
    <row r="4025" ht="26.1" customHeight="1"/>
    <row r="4026" ht="26.1" customHeight="1"/>
    <row r="4027" ht="26.1" customHeight="1"/>
    <row r="4028" ht="26.1" customHeight="1"/>
    <row r="4029" ht="26.1" customHeight="1"/>
    <row r="4030" ht="26.1" customHeight="1"/>
    <row r="4031" ht="26.1" customHeight="1"/>
    <row r="4032" ht="26.1" customHeight="1"/>
    <row r="4033" ht="26.1" customHeight="1"/>
    <row r="4034" ht="26.1" customHeight="1"/>
    <row r="4035" ht="26.1" customHeight="1"/>
    <row r="4036" ht="26.1" customHeight="1"/>
    <row r="4037" ht="26.1" customHeight="1"/>
    <row r="4038" ht="26.1" customHeight="1"/>
    <row r="4039" ht="26.1" customHeight="1"/>
    <row r="4040" ht="26.1" customHeight="1"/>
    <row r="4041" ht="26.1" customHeight="1"/>
    <row r="4042" ht="26.1" customHeight="1"/>
    <row r="4043" ht="26.1" customHeight="1"/>
    <row r="4044" ht="26.1" customHeight="1"/>
    <row r="4045" ht="26.1" customHeight="1"/>
    <row r="4046" ht="26.1" customHeight="1"/>
    <row r="4047" ht="26.1" customHeight="1"/>
    <row r="4048" ht="26.1" customHeight="1"/>
    <row r="4049" ht="26.1" customHeight="1"/>
    <row r="4050" ht="26.1" customHeight="1"/>
    <row r="4051" ht="26.1" customHeight="1"/>
    <row r="4052" ht="26.1" customHeight="1"/>
    <row r="4053" ht="26.1" customHeight="1"/>
    <row r="4054" ht="26.1" customHeight="1"/>
    <row r="4055" ht="26.1" customHeight="1"/>
    <row r="4056" ht="26.1" customHeight="1"/>
    <row r="4057" ht="26.1" customHeight="1"/>
    <row r="4058" ht="26.1" customHeight="1"/>
    <row r="4059" ht="26.1" customHeight="1"/>
    <row r="4060" ht="26.1" customHeight="1"/>
    <row r="4061" ht="26.1" customHeight="1"/>
    <row r="4062" ht="26.1" customHeight="1"/>
    <row r="4063" ht="26.1" customHeight="1"/>
    <row r="4064" ht="26.1" customHeight="1"/>
    <row r="4065" ht="26.1" customHeight="1"/>
    <row r="4066" ht="26.1" customHeight="1"/>
    <row r="4067" ht="26.1" customHeight="1"/>
    <row r="4068" ht="26.1" customHeight="1"/>
    <row r="4069" ht="26.1" customHeight="1"/>
    <row r="4070" ht="26.1" customHeight="1"/>
    <row r="4071" ht="26.1" customHeight="1"/>
    <row r="4072" ht="26.1" customHeight="1"/>
    <row r="4073" ht="26.1" customHeight="1"/>
    <row r="4074" ht="26.1" customHeight="1"/>
    <row r="4075" ht="26.1" customHeight="1"/>
    <row r="4076" ht="26.1" customHeight="1"/>
    <row r="4077" ht="26.1" customHeight="1"/>
    <row r="4078" ht="26.1" customHeight="1"/>
    <row r="4079" ht="26.1" customHeight="1"/>
    <row r="4080" ht="26.1" customHeight="1"/>
    <row r="4081" ht="26.1" customHeight="1"/>
    <row r="4082" ht="26.1" customHeight="1"/>
    <row r="4083" ht="26.1" customHeight="1"/>
    <row r="4084" ht="26.1" customHeight="1"/>
    <row r="4085" ht="26.1" customHeight="1"/>
    <row r="4086" ht="26.1" customHeight="1"/>
    <row r="4087" ht="26.1" customHeight="1"/>
    <row r="4088" ht="26.1" customHeight="1"/>
    <row r="4089" ht="26.1" customHeight="1"/>
    <row r="4090" ht="26.1" customHeight="1"/>
    <row r="4091" ht="26.1" customHeight="1"/>
    <row r="4092" ht="26.1" customHeight="1"/>
    <row r="4093" ht="26.1" customHeight="1"/>
    <row r="4094" ht="26.1" customHeight="1"/>
    <row r="4095" ht="26.1" customHeight="1"/>
    <row r="4096" ht="26.1" customHeight="1"/>
    <row r="4097" ht="26.1" customHeight="1"/>
    <row r="4098" ht="26.1" customHeight="1"/>
    <row r="4099" ht="26.1" customHeight="1"/>
    <row r="4100" ht="26.1" customHeight="1"/>
    <row r="4101" ht="26.1" customHeight="1"/>
    <row r="4102" ht="26.1" customHeight="1"/>
    <row r="4103" ht="26.1" customHeight="1"/>
    <row r="4104" ht="26.1" customHeight="1"/>
    <row r="4105" ht="26.1" customHeight="1"/>
    <row r="4106" ht="26.1" customHeight="1"/>
    <row r="4107" ht="26.1" customHeight="1"/>
    <row r="4108" ht="26.1" customHeight="1"/>
    <row r="4109" ht="26.1" customHeight="1"/>
    <row r="4110" ht="26.1" customHeight="1"/>
    <row r="4111" ht="26.1" customHeight="1"/>
    <row r="4112" ht="26.1" customHeight="1"/>
    <row r="4113" ht="26.1" customHeight="1"/>
    <row r="4114" ht="26.1" customHeight="1"/>
    <row r="4115" ht="26.1" customHeight="1"/>
    <row r="4116" ht="26.1" customHeight="1"/>
    <row r="4117" ht="26.1" customHeight="1"/>
    <row r="4118" ht="26.1" customHeight="1"/>
    <row r="4119" ht="26.1" customHeight="1"/>
    <row r="4120" ht="26.1" customHeight="1"/>
    <row r="4121" ht="26.1" customHeight="1"/>
    <row r="4122" ht="26.1" customHeight="1"/>
    <row r="4123" ht="26.1" customHeight="1"/>
    <row r="4124" ht="26.1" customHeight="1"/>
    <row r="4125" ht="26.1" customHeight="1"/>
    <row r="4126" ht="26.1" customHeight="1"/>
    <row r="4127" ht="26.1" customHeight="1"/>
    <row r="4128" ht="26.1" customHeight="1"/>
    <row r="4129" ht="26.1" customHeight="1"/>
    <row r="4130" ht="26.1" customHeight="1"/>
    <row r="4131" ht="26.1" customHeight="1"/>
    <row r="4132" ht="26.1" customHeight="1"/>
    <row r="4133" ht="26.1" customHeight="1"/>
    <row r="4134" ht="26.1" customHeight="1"/>
    <row r="4135" ht="26.1" customHeight="1"/>
    <row r="4136" ht="26.1" customHeight="1"/>
    <row r="4137" ht="26.1" customHeight="1"/>
    <row r="4138" ht="26.1" customHeight="1"/>
    <row r="4139" ht="26.1" customHeight="1"/>
    <row r="4140" ht="26.1" customHeight="1"/>
    <row r="4141" ht="26.1" customHeight="1"/>
    <row r="4142" ht="26.1" customHeight="1"/>
    <row r="4143" ht="26.1" customHeight="1"/>
    <row r="4144" ht="26.1" customHeight="1"/>
    <row r="4145" ht="26.1" customHeight="1"/>
    <row r="4146" ht="26.1" customHeight="1"/>
    <row r="4147" ht="26.1" customHeight="1"/>
    <row r="4148" ht="26.1" customHeight="1"/>
    <row r="4149" ht="26.1" customHeight="1"/>
    <row r="4150" ht="26.1" customHeight="1"/>
    <row r="4151" ht="26.1" customHeight="1"/>
    <row r="4152" ht="26.1" customHeight="1"/>
    <row r="4153" ht="26.1" customHeight="1"/>
    <row r="4154" ht="26.1" customHeight="1"/>
    <row r="4155" ht="26.1" customHeight="1"/>
    <row r="4156" ht="26.1" customHeight="1"/>
    <row r="4157" ht="26.1" customHeight="1"/>
    <row r="4158" ht="26.1" customHeight="1"/>
    <row r="4159" ht="26.1" customHeight="1"/>
    <row r="4160" ht="26.1" customHeight="1"/>
    <row r="4161" ht="26.1" customHeight="1"/>
    <row r="4162" ht="26.1" customHeight="1"/>
    <row r="4163" ht="26.1" customHeight="1"/>
    <row r="4164" ht="26.1" customHeight="1"/>
    <row r="4165" ht="26.1" customHeight="1"/>
    <row r="4166" ht="26.1" customHeight="1"/>
    <row r="4167" ht="26.1" customHeight="1"/>
    <row r="4168" ht="26.1" customHeight="1"/>
    <row r="4169" ht="26.1" customHeight="1"/>
    <row r="4170" ht="26.1" customHeight="1"/>
    <row r="4171" ht="26.1" customHeight="1"/>
    <row r="4172" ht="26.1" customHeight="1"/>
    <row r="4173" ht="26.1" customHeight="1"/>
    <row r="4174" ht="26.1" customHeight="1"/>
    <row r="4175" ht="26.1" customHeight="1"/>
    <row r="4176" ht="26.1" customHeight="1"/>
    <row r="4177" ht="26.1" customHeight="1"/>
    <row r="4178" ht="26.1" customHeight="1"/>
    <row r="4179" ht="26.1" customHeight="1"/>
    <row r="4180" ht="26.1" customHeight="1"/>
    <row r="4181" ht="26.1" customHeight="1"/>
    <row r="4182" ht="26.1" customHeight="1"/>
    <row r="4183" ht="26.1" customHeight="1"/>
    <row r="4184" ht="26.1" customHeight="1"/>
    <row r="4185" ht="26.1" customHeight="1"/>
    <row r="4186" ht="26.1" customHeight="1"/>
    <row r="4187" ht="26.1" customHeight="1"/>
    <row r="4188" ht="26.1" customHeight="1"/>
    <row r="4189" ht="26.1" customHeight="1"/>
    <row r="4190" ht="26.1" customHeight="1"/>
    <row r="4191" ht="26.1" customHeight="1"/>
    <row r="4192" ht="26.1" customHeight="1"/>
    <row r="4193" ht="26.1" customHeight="1"/>
    <row r="4194" ht="26.1" customHeight="1"/>
    <row r="4195" ht="26.1" customHeight="1"/>
    <row r="4196" ht="26.1" customHeight="1"/>
    <row r="4197" ht="26.1" customHeight="1"/>
    <row r="4198" ht="26.1" customHeight="1"/>
    <row r="4199" ht="26.1" customHeight="1"/>
    <row r="4200" ht="26.1" customHeight="1"/>
    <row r="4201" ht="26.1" customHeight="1"/>
    <row r="4202" ht="26.1" customHeight="1"/>
    <row r="4203" ht="26.1" customHeight="1"/>
    <row r="4204" ht="26.1" customHeight="1"/>
    <row r="4205" ht="26.1" customHeight="1"/>
    <row r="4206" ht="26.1" customHeight="1"/>
    <row r="4207" ht="26.1" customHeight="1"/>
    <row r="4208" ht="26.1" customHeight="1"/>
    <row r="4209" ht="26.1" customHeight="1"/>
    <row r="4210" ht="26.1" customHeight="1"/>
    <row r="4211" ht="26.1" customHeight="1"/>
    <row r="4212" ht="26.1" customHeight="1"/>
    <row r="4213" ht="26.1" customHeight="1"/>
    <row r="4214" ht="26.1" customHeight="1"/>
    <row r="4215" ht="26.1" customHeight="1"/>
    <row r="4216" ht="26.1" customHeight="1"/>
    <row r="4217" ht="26.1" customHeight="1"/>
    <row r="4218" ht="26.1" customHeight="1"/>
    <row r="4219" ht="26.1" customHeight="1"/>
    <row r="4220" ht="26.1" customHeight="1"/>
    <row r="4221" ht="26.1" customHeight="1"/>
    <row r="4222" ht="26.1" customHeight="1"/>
    <row r="4223" ht="26.1" customHeight="1"/>
    <row r="4224" ht="26.1" customHeight="1"/>
    <row r="4225" ht="26.1" customHeight="1"/>
    <row r="4226" ht="26.1" customHeight="1"/>
    <row r="4227" ht="26.1" customHeight="1"/>
    <row r="4228" ht="26.1" customHeight="1"/>
    <row r="4229" ht="26.1" customHeight="1"/>
    <row r="4230" ht="26.1" customHeight="1"/>
    <row r="4231" ht="26.1" customHeight="1"/>
    <row r="4232" ht="26.1" customHeight="1"/>
    <row r="4233" ht="26.1" customHeight="1"/>
    <row r="4234" ht="26.1" customHeight="1"/>
    <row r="4235" ht="26.1" customHeight="1"/>
    <row r="4236" ht="26.1" customHeight="1"/>
    <row r="4237" ht="26.1" customHeight="1"/>
    <row r="4238" ht="26.1" customHeight="1"/>
    <row r="4239" ht="26.1" customHeight="1"/>
    <row r="4240" ht="26.1" customHeight="1"/>
    <row r="4241" ht="26.1" customHeight="1"/>
    <row r="4242" ht="26.1" customHeight="1"/>
    <row r="4243" ht="26.1" customHeight="1"/>
    <row r="4244" ht="26.1" customHeight="1"/>
    <row r="4245" ht="26.1" customHeight="1"/>
    <row r="4246" ht="26.1" customHeight="1"/>
    <row r="4247" ht="26.1" customHeight="1"/>
    <row r="4248" ht="26.1" customHeight="1"/>
    <row r="4249" ht="26.1" customHeight="1"/>
    <row r="4250" ht="26.1" customHeight="1"/>
    <row r="4251" ht="26.1" customHeight="1"/>
    <row r="4252" ht="26.1" customHeight="1"/>
    <row r="4253" ht="26.1" customHeight="1"/>
    <row r="4254" ht="26.1" customHeight="1"/>
    <row r="4255" ht="26.1" customHeight="1"/>
    <row r="4256" ht="26.1" customHeight="1"/>
    <row r="4257" ht="26.1" customHeight="1"/>
    <row r="4258" ht="26.1" customHeight="1"/>
    <row r="4259" ht="26.1" customHeight="1"/>
    <row r="4260" ht="26.1" customHeight="1"/>
    <row r="4261" ht="26.1" customHeight="1"/>
    <row r="4262" ht="26.1" customHeight="1"/>
    <row r="4263" ht="26.1" customHeight="1"/>
    <row r="4264" ht="26.1" customHeight="1"/>
    <row r="4265" ht="26.1" customHeight="1"/>
    <row r="4266" ht="26.1" customHeight="1"/>
    <row r="4267" ht="26.1" customHeight="1"/>
    <row r="4268" ht="26.1" customHeight="1"/>
    <row r="4269" ht="26.1" customHeight="1"/>
    <row r="4270" ht="26.1" customHeight="1"/>
    <row r="4271" ht="26.1" customHeight="1"/>
    <row r="4272" ht="26.1" customHeight="1"/>
    <row r="4273" ht="26.1" customHeight="1"/>
    <row r="4274" ht="26.1" customHeight="1"/>
    <row r="4275" ht="26.1" customHeight="1"/>
    <row r="4276" ht="26.1" customHeight="1"/>
    <row r="4277" ht="26.1" customHeight="1"/>
    <row r="4278" ht="26.1" customHeight="1"/>
    <row r="4279" ht="26.1" customHeight="1"/>
    <row r="4280" ht="26.1" customHeight="1"/>
    <row r="4281" ht="26.1" customHeight="1"/>
    <row r="4282" ht="26.1" customHeight="1"/>
    <row r="4283" ht="26.1" customHeight="1"/>
    <row r="4284" ht="26.1" customHeight="1"/>
    <row r="4285" ht="26.1" customHeight="1"/>
    <row r="4286" ht="26.1" customHeight="1"/>
    <row r="4287" ht="26.1" customHeight="1"/>
    <row r="4288" ht="26.1" customHeight="1"/>
    <row r="4289" ht="26.1" customHeight="1"/>
    <row r="4290" ht="26.1" customHeight="1"/>
    <row r="4291" ht="26.1" customHeight="1"/>
    <row r="4292" ht="26.1" customHeight="1"/>
    <row r="4293" ht="26.1" customHeight="1"/>
    <row r="4294" ht="26.1" customHeight="1"/>
    <row r="4295" ht="26.1" customHeight="1"/>
    <row r="4296" ht="26.1" customHeight="1"/>
    <row r="4297" ht="26.1" customHeight="1"/>
    <row r="4298" ht="26.1" customHeight="1"/>
    <row r="4299" ht="26.1" customHeight="1"/>
    <row r="4300" ht="26.1" customHeight="1"/>
    <row r="4301" ht="26.1" customHeight="1"/>
    <row r="4302" ht="26.1" customHeight="1"/>
    <row r="4303" ht="26.1" customHeight="1"/>
    <row r="4304" ht="26.1" customHeight="1"/>
    <row r="4305" ht="26.1" customHeight="1"/>
    <row r="4306" ht="26.1" customHeight="1"/>
    <row r="4307" ht="26.1" customHeight="1"/>
    <row r="4308" ht="26.1" customHeight="1"/>
    <row r="4309" ht="26.1" customHeight="1"/>
    <row r="4310" ht="26.1" customHeight="1"/>
    <row r="4311" ht="26.1" customHeight="1"/>
    <row r="4312" ht="26.1" customHeight="1"/>
    <row r="4313" ht="26.1" customHeight="1"/>
    <row r="4314" ht="26.1" customHeight="1"/>
    <row r="4315" ht="26.1" customHeight="1"/>
    <row r="4316" ht="26.1" customHeight="1"/>
    <row r="4317" ht="26.1" customHeight="1"/>
    <row r="4318" ht="26.1" customHeight="1"/>
    <row r="4319" ht="26.1" customHeight="1"/>
    <row r="4320" ht="26.1" customHeight="1"/>
    <row r="4321" ht="26.1" customHeight="1"/>
    <row r="4322" ht="26.1" customHeight="1"/>
    <row r="4323" ht="26.1" customHeight="1"/>
    <row r="4324" ht="26.1" customHeight="1"/>
    <row r="4325" ht="26.1" customHeight="1"/>
    <row r="4326" ht="26.1" customHeight="1"/>
    <row r="4327" ht="26.1" customHeight="1"/>
    <row r="4328" ht="26.1" customHeight="1"/>
    <row r="4329" ht="26.1" customHeight="1"/>
    <row r="4330" ht="26.1" customHeight="1"/>
    <row r="4331" ht="26.1" customHeight="1"/>
    <row r="4332" ht="26.1" customHeight="1"/>
    <row r="4333" ht="26.1" customHeight="1"/>
    <row r="4334" ht="26.1" customHeight="1"/>
    <row r="4335" ht="26.1" customHeight="1"/>
    <row r="4336" ht="26.1" customHeight="1"/>
    <row r="4337" ht="26.1" customHeight="1"/>
    <row r="4338" ht="26.1" customHeight="1"/>
    <row r="4339" ht="26.1" customHeight="1"/>
    <row r="4340" ht="26.1" customHeight="1"/>
    <row r="4341" ht="26.1" customHeight="1"/>
    <row r="4342" ht="26.1" customHeight="1"/>
    <row r="4343" ht="26.1" customHeight="1"/>
    <row r="4344" ht="26.1" customHeight="1"/>
    <row r="4345" ht="26.1" customHeight="1"/>
    <row r="4346" ht="26.1" customHeight="1"/>
    <row r="4347" ht="26.1" customHeight="1"/>
    <row r="4348" ht="26.1" customHeight="1"/>
    <row r="4349" ht="26.1" customHeight="1"/>
    <row r="4350" ht="26.1" customHeight="1"/>
    <row r="4351" ht="26.1" customHeight="1"/>
    <row r="4352" ht="26.1" customHeight="1"/>
    <row r="4353" ht="26.1" customHeight="1"/>
    <row r="4354" ht="26.1" customHeight="1"/>
    <row r="4355" ht="26.1" customHeight="1"/>
    <row r="4356" ht="26.1" customHeight="1"/>
    <row r="4357" ht="26.1" customHeight="1"/>
    <row r="4358" ht="26.1" customHeight="1"/>
    <row r="4359" ht="26.1" customHeight="1"/>
    <row r="4360" ht="26.1" customHeight="1"/>
    <row r="4361" ht="26.1" customHeight="1"/>
    <row r="4362" ht="26.1" customHeight="1"/>
    <row r="4363" ht="26.1" customHeight="1"/>
    <row r="4364" ht="26.1" customHeight="1"/>
    <row r="4365" ht="26.1" customHeight="1"/>
    <row r="4366" ht="26.1" customHeight="1"/>
    <row r="4367" ht="26.1" customHeight="1"/>
    <row r="4368" ht="26.1" customHeight="1"/>
    <row r="4369" ht="26.1" customHeight="1"/>
    <row r="4370" ht="26.1" customHeight="1"/>
    <row r="4371" ht="26.1" customHeight="1"/>
    <row r="4372" ht="26.1" customHeight="1"/>
    <row r="4373" ht="26.1" customHeight="1"/>
    <row r="4374" ht="26.1" customHeight="1"/>
    <row r="4375" ht="26.1" customHeight="1"/>
    <row r="4376" ht="26.1" customHeight="1"/>
    <row r="4377" ht="26.1" customHeight="1"/>
    <row r="4378" ht="26.1" customHeight="1"/>
    <row r="4379" ht="26.1" customHeight="1"/>
    <row r="4380" ht="26.1" customHeight="1"/>
    <row r="4381" ht="26.1" customHeight="1"/>
    <row r="4382" ht="26.1" customHeight="1"/>
    <row r="4383" ht="26.1" customHeight="1"/>
    <row r="4384" ht="26.1" customHeight="1"/>
    <row r="4385" ht="26.1" customHeight="1"/>
    <row r="4386" ht="26.1" customHeight="1"/>
    <row r="4387" ht="26.1" customHeight="1"/>
    <row r="4388" ht="26.1" customHeight="1"/>
    <row r="4389" ht="26.1" customHeight="1"/>
    <row r="4390" ht="26.1" customHeight="1"/>
    <row r="4391" ht="26.1" customHeight="1"/>
    <row r="4392" ht="26.1" customHeight="1"/>
    <row r="4393" ht="26.1" customHeight="1"/>
    <row r="4394" ht="26.1" customHeight="1"/>
    <row r="4395" ht="26.1" customHeight="1"/>
    <row r="4396" ht="26.1" customHeight="1"/>
    <row r="4397" ht="26.1" customHeight="1"/>
    <row r="4398" ht="26.1" customHeight="1"/>
    <row r="4399" ht="26.1" customHeight="1"/>
    <row r="4400" ht="26.1" customHeight="1"/>
    <row r="4401" ht="26.1" customHeight="1"/>
    <row r="4402" ht="26.1" customHeight="1"/>
    <row r="4403" ht="26.1" customHeight="1"/>
    <row r="4404" ht="26.1" customHeight="1"/>
    <row r="4405" ht="26.1" customHeight="1"/>
    <row r="4406" ht="26.1" customHeight="1"/>
    <row r="4407" ht="26.1" customHeight="1"/>
    <row r="4408" ht="26.1" customHeight="1"/>
    <row r="4409" ht="26.1" customHeight="1"/>
    <row r="4410" ht="26.1" customHeight="1"/>
    <row r="4411" ht="26.1" customHeight="1"/>
    <row r="4412" ht="26.1" customHeight="1"/>
    <row r="4413" ht="26.1" customHeight="1"/>
    <row r="4414" ht="26.1" customHeight="1"/>
    <row r="4415" ht="26.1" customHeight="1"/>
    <row r="4416" ht="26.1" customHeight="1"/>
    <row r="4417" ht="26.1" customHeight="1"/>
    <row r="4418" ht="26.1" customHeight="1"/>
    <row r="4419" ht="26.1" customHeight="1"/>
    <row r="4420" ht="26.1" customHeight="1"/>
    <row r="4421" ht="26.1" customHeight="1"/>
    <row r="4422" ht="26.1" customHeight="1"/>
    <row r="4423" ht="26.1" customHeight="1"/>
    <row r="4424" ht="26.1" customHeight="1"/>
    <row r="4425" ht="26.1" customHeight="1"/>
    <row r="4426" ht="26.1" customHeight="1"/>
    <row r="4427" ht="26.1" customHeight="1"/>
    <row r="4428" ht="26.1" customHeight="1"/>
    <row r="4429" ht="26.1" customHeight="1"/>
    <row r="4430" ht="26.1" customHeight="1"/>
    <row r="4431" ht="26.1" customHeight="1"/>
    <row r="4432" ht="26.1" customHeight="1"/>
    <row r="4433" ht="26.1" customHeight="1"/>
    <row r="4434" ht="26.1" customHeight="1"/>
    <row r="4435" ht="26.1" customHeight="1"/>
    <row r="4436" ht="26.1" customHeight="1"/>
    <row r="4437" ht="26.1" customHeight="1"/>
    <row r="4438" ht="26.1" customHeight="1"/>
    <row r="4439" ht="26.1" customHeight="1"/>
    <row r="4440" ht="26.1" customHeight="1"/>
    <row r="4441" ht="26.1" customHeight="1"/>
    <row r="4442" ht="26.1" customHeight="1"/>
    <row r="4443" ht="26.1" customHeight="1"/>
    <row r="4444" ht="26.1" customHeight="1"/>
    <row r="4445" ht="26.1" customHeight="1"/>
    <row r="4446" ht="26.1" customHeight="1"/>
    <row r="4447" ht="26.1" customHeight="1"/>
    <row r="4448" ht="26.1" customHeight="1"/>
    <row r="4449" ht="26.1" customHeight="1"/>
    <row r="4450" ht="26.1" customHeight="1"/>
    <row r="4451" ht="26.1" customHeight="1"/>
    <row r="4452" ht="26.1" customHeight="1"/>
    <row r="4453" ht="26.1" customHeight="1"/>
    <row r="4454" ht="26.1" customHeight="1"/>
    <row r="4455" ht="26.1" customHeight="1"/>
    <row r="4456" ht="26.1" customHeight="1"/>
    <row r="4457" ht="26.1" customHeight="1"/>
    <row r="4458" ht="26.1" customHeight="1"/>
    <row r="4459" ht="26.1" customHeight="1"/>
    <row r="4460" ht="26.1" customHeight="1"/>
    <row r="4461" ht="26.1" customHeight="1"/>
    <row r="4462" ht="26.1" customHeight="1"/>
    <row r="4463" ht="26.1" customHeight="1"/>
    <row r="4464" ht="26.1" customHeight="1"/>
    <row r="4465" ht="26.1" customHeight="1"/>
    <row r="4466" ht="26.1" customHeight="1"/>
    <row r="4467" ht="26.1" customHeight="1"/>
    <row r="4468" ht="26.1" customHeight="1"/>
    <row r="4469" ht="26.1" customHeight="1"/>
    <row r="4470" ht="26.1" customHeight="1"/>
    <row r="4471" ht="26.1" customHeight="1"/>
    <row r="4472" ht="26.1" customHeight="1"/>
    <row r="4473" ht="26.1" customHeight="1"/>
    <row r="4474" ht="26.1" customHeight="1"/>
    <row r="4475" ht="26.1" customHeight="1"/>
    <row r="4476" ht="26.1" customHeight="1"/>
    <row r="4477" ht="26.1" customHeight="1"/>
    <row r="4478" ht="26.1" customHeight="1"/>
    <row r="4479" ht="26.1" customHeight="1"/>
    <row r="4480" ht="26.1" customHeight="1"/>
    <row r="4481" ht="26.1" customHeight="1"/>
    <row r="4482" ht="26.1" customHeight="1"/>
    <row r="4483" ht="26.1" customHeight="1"/>
    <row r="4484" ht="26.1" customHeight="1"/>
    <row r="4485" ht="26.1" customHeight="1"/>
    <row r="4486" ht="26.1" customHeight="1"/>
    <row r="4487" ht="26.1" customHeight="1"/>
    <row r="4488" ht="26.1" customHeight="1"/>
    <row r="4489" ht="26.1" customHeight="1"/>
    <row r="4490" ht="26.1" customHeight="1"/>
    <row r="4491" ht="26.1" customHeight="1"/>
    <row r="4492" ht="26.1" customHeight="1"/>
    <row r="4493" ht="26.1" customHeight="1"/>
    <row r="4494" ht="26.1" customHeight="1"/>
    <row r="4495" ht="26.1" customHeight="1"/>
    <row r="4496" ht="26.1" customHeight="1"/>
    <row r="4497" ht="26.1" customHeight="1"/>
    <row r="4498" ht="26.1" customHeight="1"/>
    <row r="4499" ht="26.1" customHeight="1"/>
    <row r="4500" ht="26.1" customHeight="1"/>
    <row r="4501" ht="26.1" customHeight="1"/>
    <row r="4502" ht="26.1" customHeight="1"/>
    <row r="4503" ht="26.1" customHeight="1"/>
    <row r="4504" ht="26.1" customHeight="1"/>
    <row r="4505" ht="26.1" customHeight="1"/>
    <row r="4506" ht="26.1" customHeight="1"/>
    <row r="4507" ht="26.1" customHeight="1"/>
    <row r="4508" ht="26.1" customHeight="1"/>
    <row r="4509" ht="26.1" customHeight="1"/>
    <row r="4510" ht="26.1" customHeight="1"/>
    <row r="4511" ht="26.1" customHeight="1"/>
    <row r="4512" ht="26.1" customHeight="1"/>
    <row r="4513" ht="26.1" customHeight="1"/>
    <row r="4514" ht="26.1" customHeight="1"/>
    <row r="4515" ht="26.1" customHeight="1"/>
    <row r="4516" ht="26.1" customHeight="1"/>
    <row r="4517" ht="26.1" customHeight="1"/>
    <row r="4518" ht="26.1" customHeight="1"/>
    <row r="4519" ht="26.1" customHeight="1"/>
    <row r="4520" ht="26.1" customHeight="1"/>
    <row r="4521" ht="26.1" customHeight="1"/>
    <row r="4522" ht="26.1" customHeight="1"/>
    <row r="4523" ht="26.1" customHeight="1"/>
    <row r="4524" ht="26.1" customHeight="1"/>
    <row r="4525" ht="26.1" customHeight="1"/>
    <row r="4526" ht="26.1" customHeight="1"/>
    <row r="4527" ht="26.1" customHeight="1"/>
    <row r="4528" ht="26.1" customHeight="1"/>
    <row r="4529" ht="26.1" customHeight="1"/>
    <row r="4530" ht="26.1" customHeight="1"/>
    <row r="4531" ht="26.1" customHeight="1"/>
    <row r="4532" ht="26.1" customHeight="1"/>
    <row r="4533" ht="26.1" customHeight="1"/>
    <row r="4534" ht="26.1" customHeight="1"/>
    <row r="4535" ht="26.1" customHeight="1"/>
    <row r="4536" ht="26.1" customHeight="1"/>
    <row r="4537" ht="26.1" customHeight="1"/>
    <row r="4538" ht="26.1" customHeight="1"/>
    <row r="4539" ht="26.1" customHeight="1"/>
    <row r="4540" ht="26.1" customHeight="1"/>
    <row r="4541" ht="26.1" customHeight="1"/>
    <row r="4542" ht="26.1" customHeight="1"/>
    <row r="4543" ht="26.1" customHeight="1"/>
    <row r="4544" ht="26.1" customHeight="1"/>
    <row r="4545" ht="26.1" customHeight="1"/>
    <row r="4546" ht="26.1" customHeight="1"/>
    <row r="4547" ht="26.1" customHeight="1"/>
    <row r="4548" ht="26.1" customHeight="1"/>
    <row r="4549" ht="26.1" customHeight="1"/>
    <row r="4550" ht="26.1" customHeight="1"/>
    <row r="4551" ht="26.1" customHeight="1"/>
    <row r="4552" ht="26.1" customHeight="1"/>
    <row r="4553" ht="26.1" customHeight="1"/>
    <row r="4554" ht="26.1" customHeight="1"/>
    <row r="4555" ht="26.1" customHeight="1"/>
    <row r="4556" ht="26.1" customHeight="1"/>
    <row r="4557" ht="26.1" customHeight="1"/>
    <row r="4558" ht="26.1" customHeight="1"/>
    <row r="4559" ht="26.1" customHeight="1"/>
    <row r="4560" ht="26.1" customHeight="1"/>
    <row r="4561" ht="26.1" customHeight="1"/>
    <row r="4562" ht="26.1" customHeight="1"/>
    <row r="4563" ht="26.1" customHeight="1"/>
    <row r="4564" ht="26.1" customHeight="1"/>
    <row r="4565" ht="26.1" customHeight="1"/>
    <row r="4566" ht="26.1" customHeight="1"/>
    <row r="4567" ht="26.1" customHeight="1"/>
    <row r="4568" ht="26.1" customHeight="1"/>
    <row r="4569" ht="26.1" customHeight="1"/>
    <row r="4570" ht="26.1" customHeight="1"/>
    <row r="4571" ht="26.1" customHeight="1"/>
    <row r="4572" ht="26.1" customHeight="1"/>
    <row r="4573" ht="26.1" customHeight="1"/>
    <row r="4574" ht="26.1" customHeight="1"/>
    <row r="4575" ht="26.1" customHeight="1"/>
    <row r="4576" ht="26.1" customHeight="1"/>
    <row r="4577" ht="26.1" customHeight="1"/>
    <row r="4578" ht="26.1" customHeight="1"/>
    <row r="4579" ht="26.1" customHeight="1"/>
    <row r="4580" ht="26.1" customHeight="1"/>
    <row r="4581" ht="26.1" customHeight="1"/>
    <row r="4582" ht="26.1" customHeight="1"/>
    <row r="4583" ht="26.1" customHeight="1"/>
    <row r="4584" ht="26.1" customHeight="1"/>
    <row r="4585" ht="26.1" customHeight="1"/>
    <row r="4586" ht="26.1" customHeight="1"/>
    <row r="4587" ht="26.1" customHeight="1"/>
    <row r="4588" ht="26.1" customHeight="1"/>
    <row r="4589" ht="26.1" customHeight="1"/>
    <row r="4590" ht="26.1" customHeight="1"/>
    <row r="4591" ht="26.1" customHeight="1"/>
    <row r="4592" ht="26.1" customHeight="1"/>
    <row r="4593" ht="26.1" customHeight="1"/>
    <row r="4594" ht="26.1" customHeight="1"/>
    <row r="4595" ht="26.1" customHeight="1"/>
    <row r="4596" ht="26.1" customHeight="1"/>
    <row r="4597" ht="26.1" customHeight="1"/>
    <row r="4598" ht="26.1" customHeight="1"/>
    <row r="4599" ht="26.1" customHeight="1"/>
    <row r="4600" ht="26.1" customHeight="1"/>
    <row r="4601" ht="26.1" customHeight="1"/>
    <row r="4602" ht="26.1" customHeight="1"/>
    <row r="4603" ht="26.1" customHeight="1"/>
    <row r="4604" ht="26.1" customHeight="1"/>
    <row r="4605" ht="26.1" customHeight="1"/>
    <row r="4606" ht="26.1" customHeight="1"/>
    <row r="4607" ht="26.1" customHeight="1"/>
    <row r="4608" ht="26.1" customHeight="1"/>
    <row r="4609" ht="26.1" customHeight="1"/>
    <row r="4610" ht="26.1" customHeight="1"/>
    <row r="4611" ht="26.1" customHeight="1"/>
    <row r="4612" ht="26.1" customHeight="1"/>
    <row r="4613" ht="26.1" customHeight="1"/>
    <row r="4614" ht="26.1" customHeight="1"/>
    <row r="4615" ht="26.1" customHeight="1"/>
    <row r="4616" ht="26.1" customHeight="1"/>
    <row r="4617" ht="26.1" customHeight="1"/>
    <row r="4618" ht="26.1" customHeight="1"/>
    <row r="4619" ht="26.1" customHeight="1"/>
    <row r="4620" ht="26.1" customHeight="1"/>
    <row r="4621" ht="26.1" customHeight="1"/>
    <row r="4622" ht="26.1" customHeight="1"/>
    <row r="4623" ht="26.1" customHeight="1"/>
    <row r="4624" ht="26.1" customHeight="1"/>
    <row r="4625" ht="26.1" customHeight="1"/>
    <row r="4626" ht="26.1" customHeight="1"/>
    <row r="4627" ht="26.1" customHeight="1"/>
    <row r="4628" ht="26.1" customHeight="1"/>
    <row r="4629" ht="26.1" customHeight="1"/>
    <row r="4630" ht="26.1" customHeight="1"/>
    <row r="4631" ht="26.1" customHeight="1"/>
    <row r="4632" ht="26.1" customHeight="1"/>
    <row r="4633" ht="26.1" customHeight="1"/>
    <row r="4634" ht="26.1" customHeight="1"/>
    <row r="4635" ht="26.1" customHeight="1"/>
    <row r="4636" ht="26.1" customHeight="1"/>
    <row r="4637" ht="26.1" customHeight="1"/>
    <row r="4638" ht="26.1" customHeight="1"/>
    <row r="4639" ht="26.1" customHeight="1"/>
    <row r="4640" ht="26.1" customHeight="1"/>
    <row r="4641" ht="26.1" customHeight="1"/>
    <row r="4642" ht="26.1" customHeight="1"/>
    <row r="4643" ht="26.1" customHeight="1"/>
    <row r="4644" ht="26.1" customHeight="1"/>
    <row r="4645" ht="26.1" customHeight="1"/>
    <row r="4646" ht="26.1" customHeight="1"/>
    <row r="4647" ht="26.1" customHeight="1"/>
    <row r="4648" ht="26.1" customHeight="1"/>
    <row r="4649" ht="26.1" customHeight="1"/>
    <row r="4650" ht="26.1" customHeight="1"/>
    <row r="4651" ht="26.1" customHeight="1"/>
    <row r="4652" ht="26.1" customHeight="1"/>
    <row r="4653" ht="26.1" customHeight="1"/>
    <row r="4654" ht="26.1" customHeight="1"/>
    <row r="4655" ht="26.1" customHeight="1"/>
    <row r="4656" ht="26.1" customHeight="1"/>
    <row r="4657" ht="26.1" customHeight="1"/>
    <row r="4658" ht="26.1" customHeight="1"/>
    <row r="4659" ht="26.1" customHeight="1"/>
    <row r="4660" ht="26.1" customHeight="1"/>
    <row r="4661" ht="26.1" customHeight="1"/>
    <row r="4662" ht="26.1" customHeight="1"/>
    <row r="4663" ht="26.1" customHeight="1"/>
    <row r="4664" ht="26.1" customHeight="1"/>
    <row r="4665" ht="26.1" customHeight="1"/>
    <row r="4666" ht="26.1" customHeight="1"/>
    <row r="4667" ht="26.1" customHeight="1"/>
    <row r="4668" ht="26.1" customHeight="1"/>
    <row r="4669" ht="26.1" customHeight="1"/>
    <row r="4670" ht="26.1" customHeight="1"/>
    <row r="4671" ht="26.1" customHeight="1"/>
    <row r="4672" ht="26.1" customHeight="1"/>
    <row r="4673" ht="26.1" customHeight="1"/>
    <row r="4674" ht="26.1" customHeight="1"/>
    <row r="4675" ht="26.1" customHeight="1"/>
    <row r="4676" ht="26.1" customHeight="1"/>
    <row r="4677" ht="26.1" customHeight="1"/>
    <row r="4678" ht="26.1" customHeight="1"/>
    <row r="4679" ht="26.1" customHeight="1"/>
    <row r="4680" ht="26.1" customHeight="1"/>
    <row r="4681" ht="26.1" customHeight="1"/>
    <row r="4682" ht="26.1" customHeight="1"/>
    <row r="4683" ht="26.1" customHeight="1"/>
    <row r="4684" ht="26.1" customHeight="1"/>
    <row r="4685" ht="26.1" customHeight="1"/>
    <row r="4686" ht="26.1" customHeight="1"/>
    <row r="4687" ht="26.1" customHeight="1"/>
    <row r="4688" ht="26.1" customHeight="1"/>
    <row r="4689" ht="26.1" customHeight="1"/>
    <row r="4690" ht="26.1" customHeight="1"/>
    <row r="4691" ht="26.1" customHeight="1"/>
    <row r="4692" ht="26.1" customHeight="1"/>
    <row r="4693" ht="26.1" customHeight="1"/>
    <row r="4694" ht="26.1" customHeight="1"/>
    <row r="4695" ht="26.1" customHeight="1"/>
    <row r="4696" ht="26.1" customHeight="1"/>
    <row r="4697" ht="26.1" customHeight="1"/>
    <row r="4698" ht="26.1" customHeight="1"/>
    <row r="4699" ht="26.1" customHeight="1"/>
    <row r="4700" ht="26.1" customHeight="1"/>
    <row r="4701" ht="26.1" customHeight="1"/>
    <row r="4702" ht="26.1" customHeight="1"/>
    <row r="4703" ht="26.1" customHeight="1"/>
    <row r="4704" ht="26.1" customHeight="1"/>
    <row r="4705" ht="26.1" customHeight="1"/>
    <row r="4706" ht="26.1" customHeight="1"/>
    <row r="4707" ht="26.1" customHeight="1"/>
    <row r="4708" ht="26.1" customHeight="1"/>
    <row r="4709" ht="26.1" customHeight="1"/>
    <row r="4710" ht="26.1" customHeight="1"/>
    <row r="4711" ht="26.1" customHeight="1"/>
    <row r="4712" ht="26.1" customHeight="1"/>
    <row r="4713" ht="26.1" customHeight="1"/>
    <row r="4714" ht="26.1" customHeight="1"/>
    <row r="4715" ht="26.1" customHeight="1"/>
    <row r="4716" ht="26.1" customHeight="1"/>
    <row r="4717" ht="26.1" customHeight="1"/>
    <row r="4718" ht="26.1" customHeight="1"/>
    <row r="4719" ht="26.1" customHeight="1"/>
    <row r="4720" ht="26.1" customHeight="1"/>
    <row r="4721" ht="26.1" customHeight="1"/>
    <row r="4722" ht="26.1" customHeight="1"/>
    <row r="4723" ht="26.1" customHeight="1"/>
    <row r="4724" ht="26.1" customHeight="1"/>
    <row r="4725" ht="26.1" customHeight="1"/>
    <row r="4726" ht="26.1" customHeight="1"/>
    <row r="4727" ht="26.1" customHeight="1"/>
    <row r="4728" ht="26.1" customHeight="1"/>
    <row r="4729" ht="26.1" customHeight="1"/>
    <row r="4730" ht="26.1" customHeight="1"/>
    <row r="4731" ht="26.1" customHeight="1"/>
    <row r="4732" ht="26.1" customHeight="1"/>
    <row r="4733" ht="26.1" customHeight="1"/>
    <row r="4734" ht="26.1" customHeight="1"/>
    <row r="4735" ht="26.1" customHeight="1"/>
    <row r="4736" ht="26.1" customHeight="1"/>
    <row r="4737" ht="26.1" customHeight="1"/>
    <row r="4738" ht="26.1" customHeight="1"/>
    <row r="4739" ht="26.1" customHeight="1"/>
    <row r="4740" ht="26.1" customHeight="1"/>
    <row r="4741" ht="26.1" customHeight="1"/>
    <row r="4742" ht="26.1" customHeight="1"/>
    <row r="4743" ht="26.1" customHeight="1"/>
    <row r="4744" ht="26.1" customHeight="1"/>
    <row r="4745" ht="26.1" customHeight="1"/>
    <row r="4746" ht="26.1" customHeight="1"/>
    <row r="4747" ht="26.1" customHeight="1"/>
    <row r="4748" ht="26.1" customHeight="1"/>
    <row r="4749" ht="26.1" customHeight="1"/>
    <row r="4750" ht="26.1" customHeight="1"/>
    <row r="4751" ht="26.1" customHeight="1"/>
    <row r="4752" ht="26.1" customHeight="1"/>
    <row r="4753" ht="26.1" customHeight="1"/>
    <row r="4754" ht="26.1" customHeight="1"/>
    <row r="4755" ht="26.1" customHeight="1"/>
    <row r="4756" ht="26.1" customHeight="1"/>
    <row r="4757" ht="26.1" customHeight="1"/>
    <row r="4758" ht="26.1" customHeight="1"/>
    <row r="4759" ht="26.1" customHeight="1"/>
    <row r="4760" ht="26.1" customHeight="1"/>
    <row r="4761" ht="26.1" customHeight="1"/>
    <row r="4762" ht="26.1" customHeight="1"/>
    <row r="4763" ht="26.1" customHeight="1"/>
    <row r="4764" ht="26.1" customHeight="1"/>
    <row r="4765" ht="26.1" customHeight="1"/>
    <row r="4766" ht="26.1" customHeight="1"/>
    <row r="4767" ht="26.1" customHeight="1"/>
    <row r="4768" ht="26.1" customHeight="1"/>
    <row r="4769" ht="26.1" customHeight="1"/>
    <row r="4770" ht="26.1" customHeight="1"/>
    <row r="4771" ht="26.1" customHeight="1"/>
    <row r="4772" ht="26.1" customHeight="1"/>
    <row r="4773" ht="26.1" customHeight="1"/>
    <row r="4774" ht="26.1" customHeight="1"/>
    <row r="4775" ht="26.1" customHeight="1"/>
    <row r="4776" ht="26.1" customHeight="1"/>
    <row r="4777" ht="26.1" customHeight="1"/>
    <row r="4778" ht="26.1" customHeight="1"/>
    <row r="4779" ht="26.1" customHeight="1"/>
    <row r="4780" ht="26.1" customHeight="1"/>
    <row r="4781" ht="26.1" customHeight="1"/>
    <row r="4782" ht="26.1" customHeight="1"/>
    <row r="4783" ht="26.1" customHeight="1"/>
    <row r="4784" ht="26.1" customHeight="1"/>
    <row r="4785" ht="26.1" customHeight="1"/>
    <row r="4786" ht="26.1" customHeight="1"/>
    <row r="4787" ht="26.1" customHeight="1"/>
    <row r="4788" ht="26.1" customHeight="1"/>
    <row r="4789" ht="26.1" customHeight="1"/>
    <row r="4790" ht="26.1" customHeight="1"/>
    <row r="4791" ht="26.1" customHeight="1"/>
    <row r="4792" ht="26.1" customHeight="1"/>
    <row r="4793" ht="26.1" customHeight="1"/>
    <row r="4794" ht="26.1" customHeight="1"/>
    <row r="4795" ht="26.1" customHeight="1"/>
    <row r="4796" ht="26.1" customHeight="1"/>
    <row r="4797" ht="26.1" customHeight="1"/>
    <row r="4798" ht="26.1" customHeight="1"/>
    <row r="4799" ht="26.1" customHeight="1"/>
    <row r="4800" ht="26.1" customHeight="1"/>
    <row r="4801" ht="26.1" customHeight="1"/>
    <row r="4802" ht="26.1" customHeight="1"/>
    <row r="4803" ht="26.1" customHeight="1"/>
    <row r="4804" ht="26.1" customHeight="1"/>
    <row r="4805" ht="26.1" customHeight="1"/>
    <row r="4806" ht="26.1" customHeight="1"/>
    <row r="4807" ht="26.1" customHeight="1"/>
    <row r="4808" ht="26.1" customHeight="1"/>
    <row r="4809" ht="26.1" customHeight="1"/>
    <row r="4810" ht="26.1" customHeight="1"/>
    <row r="4811" ht="26.1" customHeight="1"/>
    <row r="4812" ht="26.1" customHeight="1"/>
    <row r="4813" ht="26.1" customHeight="1"/>
    <row r="4814" ht="26.1" customHeight="1"/>
    <row r="4815" ht="26.1" customHeight="1"/>
    <row r="4816" ht="26.1" customHeight="1"/>
    <row r="4817" ht="26.1" customHeight="1"/>
    <row r="4818" ht="26.1" customHeight="1"/>
    <row r="4819" ht="26.1" customHeight="1"/>
    <row r="4820" ht="26.1" customHeight="1"/>
    <row r="4821" ht="26.1" customHeight="1"/>
    <row r="4822" ht="26.1" customHeight="1"/>
    <row r="4823" ht="26.1" customHeight="1"/>
    <row r="4824" ht="26.1" customHeight="1"/>
    <row r="4825" ht="26.1" customHeight="1"/>
    <row r="4826" ht="26.1" customHeight="1"/>
    <row r="4827" ht="26.1" customHeight="1"/>
    <row r="4828" ht="26.1" customHeight="1"/>
    <row r="4829" ht="26.1" customHeight="1"/>
    <row r="4830" ht="26.1" customHeight="1"/>
    <row r="4831" ht="26.1" customHeight="1"/>
    <row r="4832" ht="26.1" customHeight="1"/>
    <row r="4833" ht="26.1" customHeight="1"/>
    <row r="4834" ht="26.1" customHeight="1"/>
    <row r="4835" ht="26.1" customHeight="1"/>
    <row r="4836" ht="26.1" customHeight="1"/>
    <row r="4837" ht="26.1" customHeight="1"/>
    <row r="4838" ht="26.1" customHeight="1"/>
    <row r="4839" ht="26.1" customHeight="1"/>
    <row r="4840" ht="26.1" customHeight="1"/>
    <row r="4841" ht="26.1" customHeight="1"/>
    <row r="4842" ht="26.1" customHeight="1"/>
    <row r="4843" ht="26.1" customHeight="1"/>
    <row r="4844" ht="26.1" customHeight="1"/>
    <row r="4845" ht="26.1" customHeight="1"/>
    <row r="4846" ht="26.1" customHeight="1"/>
    <row r="4847" ht="26.1" customHeight="1"/>
    <row r="4848" ht="26.1" customHeight="1"/>
    <row r="4849" ht="26.1" customHeight="1"/>
    <row r="4850" ht="26.1" customHeight="1"/>
    <row r="4851" ht="26.1" customHeight="1"/>
    <row r="4852" ht="26.1" customHeight="1"/>
    <row r="4853" ht="26.1" customHeight="1"/>
    <row r="4854" ht="26.1" customHeight="1"/>
    <row r="4855" ht="26.1" customHeight="1"/>
    <row r="4856" ht="26.1" customHeight="1"/>
    <row r="4857" ht="26.1" customHeight="1"/>
    <row r="4858" ht="26.1" customHeight="1"/>
    <row r="4859" ht="26.1" customHeight="1"/>
    <row r="4860" ht="26.1" customHeight="1"/>
    <row r="4861" ht="26.1" customHeight="1"/>
    <row r="4862" ht="26.1" customHeight="1"/>
    <row r="4863" ht="26.1" customHeight="1"/>
    <row r="4864" ht="26.1" customHeight="1"/>
    <row r="4865" ht="26.1" customHeight="1"/>
    <row r="4866" ht="26.1" customHeight="1"/>
    <row r="4867" ht="26.1" customHeight="1"/>
    <row r="4868" ht="26.1" customHeight="1"/>
    <row r="4869" ht="26.1" customHeight="1"/>
    <row r="4870" ht="26.1" customHeight="1"/>
    <row r="4871" ht="26.1" customHeight="1"/>
    <row r="4872" ht="26.1" customHeight="1"/>
    <row r="4873" ht="26.1" customHeight="1"/>
    <row r="4874" ht="26.1" customHeight="1"/>
    <row r="4875" ht="26.1" customHeight="1"/>
    <row r="4876" ht="26.1" customHeight="1"/>
    <row r="4877" ht="26.1" customHeight="1"/>
    <row r="4878" ht="26.1" customHeight="1"/>
    <row r="4879" ht="26.1" customHeight="1"/>
    <row r="4880" ht="26.1" customHeight="1"/>
    <row r="4881" ht="26.1" customHeight="1"/>
    <row r="4882" ht="26.1" customHeight="1"/>
    <row r="4883" ht="26.1" customHeight="1"/>
    <row r="4884" ht="26.1" customHeight="1"/>
    <row r="4885" ht="26.1" customHeight="1"/>
    <row r="4886" ht="26.1" customHeight="1"/>
    <row r="4887" ht="26.1" customHeight="1"/>
    <row r="4888" ht="26.1" customHeight="1"/>
    <row r="4889" ht="26.1" customHeight="1"/>
    <row r="4890" ht="26.1" customHeight="1"/>
    <row r="4891" ht="26.1" customHeight="1"/>
    <row r="4892" ht="26.1" customHeight="1"/>
    <row r="4893" ht="26.1" customHeight="1"/>
    <row r="4894" ht="26.1" customHeight="1"/>
    <row r="4895" ht="26.1" customHeight="1"/>
    <row r="4896" ht="26.1" customHeight="1"/>
    <row r="4897" ht="26.1" customHeight="1"/>
    <row r="4898" ht="26.1" customHeight="1"/>
    <row r="4899" ht="26.1" customHeight="1"/>
    <row r="4900" ht="26.1" customHeight="1"/>
    <row r="4901" ht="26.1" customHeight="1"/>
    <row r="4902" ht="26.1" customHeight="1"/>
    <row r="4903" ht="26.1" customHeight="1"/>
    <row r="4904" ht="26.1" customHeight="1"/>
    <row r="4905" ht="26.1" customHeight="1"/>
    <row r="4906" ht="26.1" customHeight="1"/>
    <row r="4907" ht="26.1" customHeight="1"/>
    <row r="4908" ht="26.1" customHeight="1"/>
    <row r="4909" ht="26.1" customHeight="1"/>
    <row r="4910" ht="26.1" customHeight="1"/>
    <row r="4911" ht="26.1" customHeight="1"/>
    <row r="4912" ht="26.1" customHeight="1"/>
    <row r="4913" ht="26.1" customHeight="1"/>
    <row r="4914" ht="26.1" customHeight="1"/>
    <row r="4915" ht="26.1" customHeight="1"/>
    <row r="4916" ht="26.1" customHeight="1"/>
    <row r="4917" ht="26.1" customHeight="1"/>
    <row r="4918" ht="26.1" customHeight="1"/>
    <row r="4919" ht="26.1" customHeight="1"/>
    <row r="4920" ht="26.1" customHeight="1"/>
    <row r="4921" ht="26.1" customHeight="1"/>
    <row r="4922" ht="26.1" customHeight="1"/>
    <row r="4923" ht="26.1" customHeight="1"/>
    <row r="4924" ht="26.1" customHeight="1"/>
    <row r="4925" ht="26.1" customHeight="1"/>
    <row r="4926" ht="26.1" customHeight="1"/>
    <row r="4927" ht="26.1" customHeight="1"/>
    <row r="4928" ht="26.1" customHeight="1"/>
    <row r="4929" ht="26.1" customHeight="1"/>
    <row r="4930" ht="26.1" customHeight="1"/>
    <row r="4931" ht="26.1" customHeight="1"/>
    <row r="4932" ht="26.1" customHeight="1"/>
    <row r="4933" ht="26.1" customHeight="1"/>
    <row r="4934" ht="26.1" customHeight="1"/>
    <row r="4935" ht="26.1" customHeight="1"/>
    <row r="4936" ht="26.1" customHeight="1"/>
    <row r="4937" ht="26.1" customHeight="1"/>
    <row r="4938" ht="26.1" customHeight="1"/>
    <row r="4939" ht="26.1" customHeight="1"/>
    <row r="4940" ht="26.1" customHeight="1"/>
    <row r="4941" ht="26.1" customHeight="1"/>
    <row r="4942" ht="26.1" customHeight="1"/>
    <row r="4943" ht="26.1" customHeight="1"/>
    <row r="4944" ht="26.1" customHeight="1"/>
    <row r="4945" ht="26.1" customHeight="1"/>
    <row r="4946" ht="26.1" customHeight="1"/>
    <row r="4947" ht="26.1" customHeight="1"/>
    <row r="4948" ht="26.1" customHeight="1"/>
    <row r="4949" ht="26.1" customHeight="1"/>
    <row r="4950" ht="26.1" customHeight="1"/>
    <row r="4951" ht="26.1" customHeight="1"/>
    <row r="4952" ht="26.1" customHeight="1"/>
    <row r="4953" ht="26.1" customHeight="1"/>
    <row r="4954" ht="26.1" customHeight="1"/>
    <row r="4955" ht="26.1" customHeight="1"/>
    <row r="4956" ht="26.1" customHeight="1"/>
    <row r="4957" ht="26.1" customHeight="1"/>
    <row r="4958" ht="26.1" customHeight="1"/>
    <row r="4959" ht="26.1" customHeight="1"/>
    <row r="4960" ht="26.1" customHeight="1"/>
    <row r="4961" ht="26.1" customHeight="1"/>
    <row r="4962" ht="26.1" customHeight="1"/>
    <row r="4963" ht="26.1" customHeight="1"/>
    <row r="4964" ht="26.1" customHeight="1"/>
    <row r="4965" ht="26.1" customHeight="1"/>
    <row r="4966" ht="26.1" customHeight="1"/>
    <row r="4967" ht="26.1" customHeight="1"/>
    <row r="4968" ht="26.1" customHeight="1"/>
    <row r="4969" ht="26.1" customHeight="1"/>
    <row r="4970" ht="26.1" customHeight="1"/>
    <row r="4971" ht="26.1" customHeight="1"/>
    <row r="4972" ht="26.1" customHeight="1"/>
    <row r="4973" ht="26.1" customHeight="1"/>
    <row r="4974" ht="26.1" customHeight="1"/>
    <row r="4975" ht="26.1" customHeight="1"/>
    <row r="4976" ht="26.1" customHeight="1"/>
    <row r="4977" ht="26.1" customHeight="1"/>
    <row r="4978" ht="26.1" customHeight="1"/>
    <row r="4979" ht="26.1" customHeight="1"/>
    <row r="4980" ht="26.1" customHeight="1"/>
    <row r="4981" ht="26.1" customHeight="1"/>
    <row r="4982" ht="26.1" customHeight="1"/>
    <row r="4983" ht="26.1" customHeight="1"/>
    <row r="4984" ht="26.1" customHeight="1"/>
    <row r="4985" ht="26.1" customHeight="1"/>
    <row r="4986" ht="26.1" customHeight="1"/>
    <row r="4987" ht="26.1" customHeight="1"/>
    <row r="4988" ht="26.1" customHeight="1"/>
    <row r="4989" ht="26.1" customHeight="1"/>
    <row r="4990" ht="26.1" customHeight="1"/>
    <row r="4991" ht="26.1" customHeight="1"/>
    <row r="4992" ht="26.1" customHeight="1"/>
    <row r="4993" ht="26.1" customHeight="1"/>
    <row r="4994" ht="26.1" customHeight="1"/>
    <row r="4995" ht="26.1" customHeight="1"/>
    <row r="4996" ht="26.1" customHeight="1"/>
    <row r="4997" ht="26.1" customHeight="1"/>
    <row r="4998" ht="26.1" customHeight="1"/>
    <row r="4999" ht="26.1" customHeight="1"/>
    <row r="5000" ht="26.1" customHeight="1"/>
    <row r="5001" ht="26.1" customHeight="1"/>
    <row r="5002" ht="26.1" customHeight="1"/>
    <row r="5003" ht="26.1" customHeight="1"/>
    <row r="5004" ht="26.1" customHeight="1"/>
    <row r="5005" ht="26.1" customHeight="1"/>
    <row r="5006" ht="26.1" customHeight="1"/>
    <row r="5007" ht="26.1" customHeight="1"/>
    <row r="5008" ht="26.1" customHeight="1"/>
    <row r="5009" ht="26.1" customHeight="1"/>
    <row r="5010" ht="26.1" customHeight="1"/>
    <row r="5011" ht="26.1" customHeight="1"/>
    <row r="5012" ht="26.1" customHeight="1"/>
    <row r="5013" ht="26.1" customHeight="1"/>
    <row r="5014" ht="26.1" customHeight="1"/>
    <row r="5015" ht="26.1" customHeight="1"/>
    <row r="5016" ht="26.1" customHeight="1"/>
    <row r="5017" ht="26.1" customHeight="1"/>
    <row r="5018" ht="26.1" customHeight="1"/>
    <row r="5019" ht="26.1" customHeight="1"/>
    <row r="5020" ht="26.1" customHeight="1"/>
    <row r="5021" ht="26.1" customHeight="1"/>
    <row r="5022" ht="26.1" customHeight="1"/>
    <row r="5023" ht="26.1" customHeight="1"/>
    <row r="5024" ht="26.1" customHeight="1"/>
    <row r="5025" ht="26.1" customHeight="1"/>
    <row r="5026" ht="26.1" customHeight="1"/>
    <row r="5027" ht="26.1" customHeight="1"/>
    <row r="5028" ht="26.1" customHeight="1"/>
    <row r="5029" ht="26.1" customHeight="1"/>
    <row r="5030" ht="26.1" customHeight="1"/>
    <row r="5031" ht="26.1" customHeight="1"/>
    <row r="5032" ht="26.1" customHeight="1"/>
    <row r="5033" ht="26.1" customHeight="1"/>
    <row r="5034" ht="26.1" customHeight="1"/>
    <row r="5035" ht="26.1" customHeight="1"/>
    <row r="5036" ht="26.1" customHeight="1"/>
    <row r="5037" ht="26.1" customHeight="1"/>
    <row r="5038" ht="26.1" customHeight="1"/>
    <row r="5039" ht="26.1" customHeight="1"/>
    <row r="5040" ht="26.1" customHeight="1"/>
    <row r="5041" ht="26.1" customHeight="1"/>
    <row r="5042" ht="26.1" customHeight="1"/>
    <row r="5043" ht="26.1" customHeight="1"/>
    <row r="5044" ht="26.1" customHeight="1"/>
    <row r="5045" ht="26.1" customHeight="1"/>
    <row r="5046" ht="26.1" customHeight="1"/>
    <row r="5047" ht="26.1" customHeight="1"/>
    <row r="5048" ht="26.1" customHeight="1"/>
    <row r="5049" ht="26.1" customHeight="1"/>
    <row r="5050" ht="26.1" customHeight="1"/>
    <row r="5051" ht="26.1" customHeight="1"/>
    <row r="5052" ht="26.1" customHeight="1"/>
    <row r="5053" ht="26.1" customHeight="1"/>
    <row r="5054" ht="26.1" customHeight="1"/>
    <row r="5055" ht="26.1" customHeight="1"/>
    <row r="5056" ht="26.1" customHeight="1"/>
    <row r="5057" ht="26.1" customHeight="1"/>
    <row r="5058" ht="26.1" customHeight="1"/>
    <row r="5059" ht="26.1" customHeight="1"/>
    <row r="5060" ht="26.1" customHeight="1"/>
    <row r="5061" ht="26.1" customHeight="1"/>
    <row r="5062" ht="26.1" customHeight="1"/>
    <row r="5063" ht="26.1" customHeight="1"/>
    <row r="5064" ht="26.1" customHeight="1"/>
    <row r="5065" ht="26.1" customHeight="1"/>
    <row r="5066" ht="26.1" customHeight="1"/>
    <row r="5067" ht="26.1" customHeight="1"/>
    <row r="5068" ht="26.1" customHeight="1"/>
    <row r="5069" ht="26.1" customHeight="1"/>
    <row r="5070" ht="26.1" customHeight="1"/>
    <row r="5071" ht="26.1" customHeight="1"/>
    <row r="5072" ht="26.1" customHeight="1"/>
    <row r="5073" ht="26.1" customHeight="1"/>
    <row r="5074" ht="26.1" customHeight="1"/>
    <row r="5075" ht="26.1" customHeight="1"/>
    <row r="5076" ht="26.1" customHeight="1"/>
    <row r="5077" ht="26.1" customHeight="1"/>
    <row r="5078" ht="26.1" customHeight="1"/>
    <row r="5079" ht="26.1" customHeight="1"/>
    <row r="5080" ht="26.1" customHeight="1"/>
    <row r="5081" ht="26.1" customHeight="1"/>
    <row r="5082" ht="26.1" customHeight="1"/>
    <row r="5083" ht="26.1" customHeight="1"/>
  </sheetData>
  <autoFilter ref="A9:P48"/>
  <mergeCells count="16">
    <mergeCell ref="M8:M9"/>
    <mergeCell ref="N8:N9"/>
    <mergeCell ref="B8:B9"/>
    <mergeCell ref="D8:D9"/>
    <mergeCell ref="E8:E9"/>
    <mergeCell ref="F8:F9"/>
    <mergeCell ref="K8:K9"/>
    <mergeCell ref="G8:G9"/>
    <mergeCell ref="C8:C9"/>
    <mergeCell ref="C4:D4"/>
    <mergeCell ref="H8:H9"/>
    <mergeCell ref="I8:I9"/>
    <mergeCell ref="J8:J9"/>
    <mergeCell ref="L8:L9"/>
    <mergeCell ref="C6:D6"/>
    <mergeCell ref="C5:D5"/>
  </mergeCells>
  <phoneticPr fontId="17" type="noConversion"/>
  <conditionalFormatting sqref="H10:I48 J7:K7 H49:J98 L10:M98">
    <cfRule type="cellIs" dxfId="15" priority="9" operator="greaterThan">
      <formula>0</formula>
    </cfRule>
  </conditionalFormatting>
  <conditionalFormatting sqref="H10:I48 J7:K7 H49:J98 L10:M98">
    <cfRule type="cellIs" dxfId="14" priority="10" operator="lessThan">
      <formula>0</formula>
    </cfRule>
  </conditionalFormatting>
  <conditionalFormatting sqref="C6">
    <cfRule type="cellIs" dxfId="13" priority="11" operator="greaterThan">
      <formula>0</formula>
    </cfRule>
  </conditionalFormatting>
  <conditionalFormatting sqref="C6">
    <cfRule type="cellIs" dxfId="12" priority="12" operator="lessThan">
      <formula>0</formula>
    </cfRule>
  </conditionalFormatting>
  <conditionalFormatting sqref="N7">
    <cfRule type="cellIs" dxfId="11" priority="5" operator="greaterThan">
      <formula>0</formula>
    </cfRule>
  </conditionalFormatting>
  <conditionalFormatting sqref="N7">
    <cfRule type="cellIs" dxfId="10" priority="6" operator="lessThan">
      <formula>0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outlinePr summaryBelow="0" summaryRight="0"/>
  </sheetPr>
  <dimension ref="A1:AA49"/>
  <sheetViews>
    <sheetView showGridLines="0" zoomScale="85" zoomScaleNormal="85" workbookViewId="0">
      <pane ySplit="10" topLeftCell="A11" activePane="bottomLeft" state="frozen"/>
      <selection pane="bottomLeft" activeCell="F11" sqref="F11"/>
    </sheetView>
  </sheetViews>
  <sheetFormatPr defaultColWidth="14.42578125" defaultRowHeight="15.75" customHeight="1"/>
  <cols>
    <col min="1" max="1" width="2.28515625" style="30" customWidth="1"/>
    <col min="2" max="3" width="15.85546875" style="30" customWidth="1"/>
    <col min="4" max="4" width="18.5703125" style="30" customWidth="1"/>
    <col min="5" max="5" width="18.5703125" style="30" hidden="1" customWidth="1"/>
    <col min="6" max="8" width="18.5703125" style="33" customWidth="1"/>
    <col min="9" max="9" width="17.85546875" style="34" bestFit="1" customWidth="1"/>
    <col min="10" max="10" width="15.85546875" style="30" hidden="1" customWidth="1"/>
    <col min="11" max="16" width="15.85546875" style="33" customWidth="1"/>
    <col min="17" max="18" width="15.85546875" style="30" customWidth="1"/>
    <col min="19" max="19" width="15.85546875" style="33" customWidth="1"/>
    <col min="20" max="20" width="20.28515625" style="30" customWidth="1"/>
    <col min="21" max="22" width="15.85546875" style="30" customWidth="1"/>
    <col min="23" max="23" width="44.7109375" style="30" customWidth="1"/>
    <col min="24" max="24" width="1.42578125" style="30" customWidth="1"/>
    <col min="25" max="26" width="14.42578125" style="30"/>
    <col min="27" max="27" width="17.42578125" style="30" bestFit="1" customWidth="1"/>
    <col min="28" max="16384" width="14.42578125" style="30"/>
  </cols>
  <sheetData>
    <row r="1" spans="1:27" ht="1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4"/>
      <c r="X1" s="13"/>
    </row>
    <row r="2" spans="1:27" ht="30.75" customHeight="1">
      <c r="A2" s="15"/>
      <c r="B2" s="15" t="s">
        <v>0</v>
      </c>
      <c r="C2" s="15"/>
      <c r="D2" s="15"/>
      <c r="E2" s="15"/>
      <c r="F2" s="15"/>
      <c r="G2" s="30"/>
      <c r="H2" s="30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7" ht="1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4"/>
      <c r="X3" s="13"/>
    </row>
    <row r="4" spans="1:27" ht="26.25" customHeight="1">
      <c r="A4" s="16"/>
      <c r="B4" s="71" t="s">
        <v>1</v>
      </c>
      <c r="C4" s="72">
        <f>SUM(V11:V49)</f>
        <v>31475</v>
      </c>
      <c r="D4" s="18"/>
      <c r="E4" s="18"/>
      <c r="F4" s="18"/>
      <c r="G4" s="18"/>
      <c r="H4" s="18"/>
      <c r="I4" s="19"/>
      <c r="J4" s="19"/>
      <c r="K4" s="19"/>
      <c r="L4" s="19"/>
      <c r="M4" s="19"/>
      <c r="N4" s="14"/>
      <c r="O4" s="14"/>
      <c r="P4" s="14"/>
      <c r="S4" s="14"/>
      <c r="T4" s="16"/>
      <c r="W4" s="20"/>
      <c r="X4" s="16"/>
    </row>
    <row r="5" spans="1:27" ht="26.25" customHeight="1">
      <c r="A5" s="16"/>
      <c r="B5" s="71" t="s">
        <v>2</v>
      </c>
      <c r="C5" s="72">
        <f>SUM(M11:M49)</f>
        <v>54600</v>
      </c>
      <c r="D5" s="18"/>
      <c r="E5" s="18"/>
      <c r="F5" s="18"/>
      <c r="G5" s="18"/>
      <c r="H5" s="18"/>
      <c r="I5" s="19"/>
      <c r="J5" s="19"/>
      <c r="K5" s="19"/>
      <c r="L5" s="19"/>
      <c r="M5" s="19"/>
      <c r="N5" s="14"/>
      <c r="O5" s="14"/>
      <c r="P5" s="14"/>
      <c r="S5" s="14"/>
      <c r="T5" s="16"/>
      <c r="W5" s="20"/>
      <c r="X5" s="16"/>
    </row>
    <row r="6" spans="1:27" ht="26.25" customHeight="1">
      <c r="A6" s="16"/>
      <c r="B6" s="71" t="s">
        <v>3</v>
      </c>
      <c r="C6" s="72">
        <f>SUM(H11:H49)</f>
        <v>25273000</v>
      </c>
      <c r="D6" s="18"/>
      <c r="E6" s="18"/>
      <c r="F6" s="18"/>
      <c r="G6" s="18"/>
      <c r="H6" s="18"/>
      <c r="I6" s="19"/>
      <c r="J6" s="19"/>
      <c r="K6" s="19"/>
      <c r="L6" s="19"/>
      <c r="M6" s="19"/>
      <c r="N6" s="21"/>
      <c r="O6" s="21"/>
      <c r="P6" s="21"/>
      <c r="S6" s="21"/>
      <c r="T6" s="16"/>
      <c r="W6" s="20"/>
      <c r="X6" s="16"/>
    </row>
    <row r="7" spans="1:27" ht="26.25" customHeight="1">
      <c r="A7" s="16"/>
      <c r="B7" s="71" t="s">
        <v>4</v>
      </c>
      <c r="C7" s="72">
        <f>SUM(T11:T49)</f>
        <v>125</v>
      </c>
      <c r="D7" s="18"/>
      <c r="E7" s="18"/>
      <c r="F7" s="38"/>
      <c r="G7" s="18"/>
      <c r="H7" s="18"/>
      <c r="I7" s="19"/>
      <c r="J7" s="19"/>
      <c r="K7" s="19"/>
      <c r="L7" s="19"/>
      <c r="M7" s="19"/>
      <c r="N7" s="30"/>
      <c r="O7" s="30"/>
      <c r="P7" s="30"/>
      <c r="S7" s="30"/>
      <c r="T7" s="16"/>
      <c r="W7" s="20"/>
      <c r="X7" s="16"/>
    </row>
    <row r="8" spans="1:27" ht="15" customHeight="1">
      <c r="A8" s="16"/>
      <c r="B8" s="22"/>
      <c r="C8" s="22"/>
      <c r="D8" s="39"/>
      <c r="E8" s="39"/>
      <c r="F8" s="39"/>
      <c r="G8" s="39"/>
      <c r="H8" s="22"/>
      <c r="I8" s="22"/>
      <c r="J8" s="22"/>
      <c r="K8" s="22"/>
      <c r="L8" s="22"/>
      <c r="M8" s="22"/>
      <c r="N8" s="22"/>
      <c r="O8" s="22"/>
      <c r="P8" s="22"/>
      <c r="Q8" s="18"/>
      <c r="R8" s="18"/>
      <c r="S8" s="22"/>
      <c r="T8" s="18"/>
      <c r="U8" s="18"/>
      <c r="V8" s="18"/>
      <c r="W8" s="18"/>
      <c r="X8" s="22"/>
    </row>
    <row r="9" spans="1:27" ht="25.5" customHeight="1">
      <c r="A9" s="16"/>
      <c r="B9" s="84" t="s">
        <v>5</v>
      </c>
      <c r="C9" s="86" t="s">
        <v>6</v>
      </c>
      <c r="D9" s="94" t="s">
        <v>20</v>
      </c>
      <c r="E9" s="95"/>
      <c r="F9" s="95"/>
      <c r="G9" s="96"/>
      <c r="H9" s="93" t="s">
        <v>37</v>
      </c>
      <c r="I9" s="98" t="s">
        <v>21</v>
      </c>
      <c r="J9" s="98"/>
      <c r="K9" s="98"/>
      <c r="L9" s="99"/>
      <c r="M9" s="100" t="s">
        <v>37</v>
      </c>
      <c r="N9" s="92" t="s">
        <v>28</v>
      </c>
      <c r="O9" s="92"/>
      <c r="P9" s="92"/>
      <c r="Q9" s="92"/>
      <c r="R9" s="93"/>
      <c r="S9" s="90" t="s">
        <v>36</v>
      </c>
      <c r="T9" s="102" t="s">
        <v>17</v>
      </c>
      <c r="U9" s="98" t="s">
        <v>43</v>
      </c>
      <c r="V9" s="101"/>
      <c r="W9" s="88" t="s">
        <v>11</v>
      </c>
      <c r="X9" s="22"/>
    </row>
    <row r="10" spans="1:27" ht="25.5" customHeight="1">
      <c r="A10" s="16"/>
      <c r="B10" s="85"/>
      <c r="C10" s="87"/>
      <c r="D10" s="43" t="s">
        <v>18</v>
      </c>
      <c r="E10" s="42" t="s">
        <v>7</v>
      </c>
      <c r="F10" s="41" t="s">
        <v>22</v>
      </c>
      <c r="G10" s="60" t="s">
        <v>19</v>
      </c>
      <c r="H10" s="97"/>
      <c r="I10" s="46" t="s">
        <v>8</v>
      </c>
      <c r="J10" s="44" t="s">
        <v>9</v>
      </c>
      <c r="K10" s="44" t="s">
        <v>22</v>
      </c>
      <c r="L10" s="63" t="s">
        <v>19</v>
      </c>
      <c r="M10" s="97"/>
      <c r="N10" s="47" t="s">
        <v>39</v>
      </c>
      <c r="O10" s="44" t="s">
        <v>23</v>
      </c>
      <c r="P10" s="44" t="s">
        <v>37</v>
      </c>
      <c r="Q10" s="44" t="s">
        <v>10</v>
      </c>
      <c r="R10" s="49" t="s">
        <v>24</v>
      </c>
      <c r="S10" s="91"/>
      <c r="T10" s="103"/>
      <c r="U10" s="46" t="s">
        <v>10</v>
      </c>
      <c r="V10" s="49" t="s">
        <v>16</v>
      </c>
      <c r="W10" s="89"/>
    </row>
    <row r="11" spans="1:27" ht="26.25" customHeight="1">
      <c r="A11" s="16"/>
      <c r="B11" s="23" t="s">
        <v>29</v>
      </c>
      <c r="C11" s="45" t="s">
        <v>30</v>
      </c>
      <c r="D11" s="52">
        <v>44298</v>
      </c>
      <c r="E11" s="53" t="str">
        <f t="shared" ref="E11:E49" si="0">IF(ISBLANK(D11),"",YEAR(D11)&amp;"/"&amp;MONTH(D11))</f>
        <v>2021/4</v>
      </c>
      <c r="F11" s="54">
        <v>25250</v>
      </c>
      <c r="G11" s="61">
        <v>1000</v>
      </c>
      <c r="H11" s="59">
        <f>F11*G11</f>
        <v>25250000</v>
      </c>
      <c r="I11" s="64"/>
      <c r="J11" s="58"/>
      <c r="K11" s="57"/>
      <c r="L11" s="62"/>
      <c r="M11" s="59">
        <f>K11*L11</f>
        <v>0</v>
      </c>
      <c r="N11" s="40" t="str">
        <f t="shared" ref="N11:N24" si="1">IF(I11-D11&lt;0,"",I11-D11)</f>
        <v/>
      </c>
      <c r="O11" s="32">
        <f>G11-L11</f>
        <v>1000</v>
      </c>
      <c r="P11" s="32">
        <f>IFERROR(O11*S11,"")</f>
        <v>26550000</v>
      </c>
      <c r="Q11" s="27">
        <f>IFERROR(S11/F11-1,"")</f>
        <v>5.1485148514851531E-2</v>
      </c>
      <c r="R11" s="50">
        <f>IFERROR(O11*(S11-F11),"")</f>
        <v>1300000</v>
      </c>
      <c r="S11" s="48">
        <f>IFERROR(VLOOKUP(B11,보유현황!B8:N48,6,0),"")</f>
        <v>26550</v>
      </c>
      <c r="T11" s="66"/>
      <c r="U11" s="51" t="str">
        <f t="shared" ref="U11:U49" si="2">IFERROR(V11/M11,"")</f>
        <v/>
      </c>
      <c r="V11" s="50">
        <f>L11*(K11-F11)-T11</f>
        <v>0</v>
      </c>
      <c r="W11" s="67"/>
      <c r="AA11" s="15" t="s">
        <v>31</v>
      </c>
    </row>
    <row r="12" spans="1:27" ht="26.25" customHeight="1">
      <c r="A12" s="16"/>
      <c r="B12" s="23" t="s">
        <v>54</v>
      </c>
      <c r="C12" s="45" t="s">
        <v>30</v>
      </c>
      <c r="D12" s="55">
        <v>44307</v>
      </c>
      <c r="E12" s="53" t="str">
        <f t="shared" si="0"/>
        <v>2021/4</v>
      </c>
      <c r="F12" s="56">
        <v>11500</v>
      </c>
      <c r="G12" s="62">
        <v>2</v>
      </c>
      <c r="H12" s="59">
        <f t="shared" ref="H12:H49" si="3">F12*G12</f>
        <v>23000</v>
      </c>
      <c r="I12" s="65">
        <v>44307</v>
      </c>
      <c r="J12" s="58" t="str">
        <f t="shared" ref="J12:J49" si="4">IF(ISBLANK(I12),"",YEAR(I12)&amp;"/"&amp;MONTH(I12))</f>
        <v>2021/4</v>
      </c>
      <c r="K12" s="57">
        <v>27300</v>
      </c>
      <c r="L12" s="62">
        <v>2</v>
      </c>
      <c r="M12" s="59">
        <f t="shared" ref="M12:M49" si="5">K12*L12</f>
        <v>54600</v>
      </c>
      <c r="N12" s="40">
        <f t="shared" si="1"/>
        <v>0</v>
      </c>
      <c r="O12" s="32">
        <f t="shared" ref="O12:O49" si="6">G12-L12</f>
        <v>0</v>
      </c>
      <c r="P12" s="32" t="str">
        <f t="shared" ref="P12:P49" si="7">IFERROR(O12*S12,"")</f>
        <v/>
      </c>
      <c r="Q12" s="27" t="str">
        <f t="shared" ref="Q12:Q49" si="8">IFERROR(S12/F12-1,"")</f>
        <v/>
      </c>
      <c r="R12" s="50" t="str">
        <f t="shared" ref="R12:R49" si="9">IFERROR(O12*(S12-F12),"")</f>
        <v/>
      </c>
      <c r="S12" s="48" t="str">
        <f>IFERROR(VLOOKUP(B12,보유현황!B9:N49,8,0),"")</f>
        <v/>
      </c>
      <c r="T12" s="66">
        <v>125</v>
      </c>
      <c r="U12" s="51">
        <f t="shared" si="2"/>
        <v>0.57646520146520142</v>
      </c>
      <c r="V12" s="50">
        <f t="shared" ref="V12:V49" si="10">L12*(K12-F12)-T12</f>
        <v>31475</v>
      </c>
      <c r="W12" s="67"/>
      <c r="AA12" s="30" t="s">
        <v>32</v>
      </c>
    </row>
    <row r="13" spans="1:27" ht="26.25" customHeight="1">
      <c r="A13" s="16"/>
      <c r="B13" s="23"/>
      <c r="C13" s="45"/>
      <c r="D13" s="55"/>
      <c r="E13" s="53"/>
      <c r="F13" s="57"/>
      <c r="G13" s="62"/>
      <c r="H13" s="59">
        <f t="shared" si="3"/>
        <v>0</v>
      </c>
      <c r="I13" s="64"/>
      <c r="J13" s="58" t="str">
        <f t="shared" si="4"/>
        <v/>
      </c>
      <c r="K13" s="57"/>
      <c r="L13" s="62"/>
      <c r="M13" s="59">
        <f t="shared" si="5"/>
        <v>0</v>
      </c>
      <c r="N13" s="40">
        <f t="shared" si="1"/>
        <v>0</v>
      </c>
      <c r="O13" s="32">
        <f t="shared" si="6"/>
        <v>0</v>
      </c>
      <c r="P13" s="32" t="str">
        <f t="shared" si="7"/>
        <v/>
      </c>
      <c r="Q13" s="27" t="str">
        <f t="shared" si="8"/>
        <v/>
      </c>
      <c r="R13" s="50" t="str">
        <f t="shared" si="9"/>
        <v/>
      </c>
      <c r="S13" s="48" t="str">
        <f>IFERROR(VLOOKUP(B13,보유현황!B10:N50,8,0),"")</f>
        <v/>
      </c>
      <c r="T13" s="66"/>
      <c r="U13" s="51" t="str">
        <f t="shared" si="2"/>
        <v/>
      </c>
      <c r="V13" s="50">
        <f t="shared" si="10"/>
        <v>0</v>
      </c>
      <c r="W13" s="67"/>
      <c r="AA13" s="30" t="s">
        <v>33</v>
      </c>
    </row>
    <row r="14" spans="1:27" ht="26.25" customHeight="1">
      <c r="A14" s="16"/>
      <c r="B14" s="23"/>
      <c r="C14" s="45"/>
      <c r="D14" s="55"/>
      <c r="E14" s="53" t="str">
        <f t="shared" si="0"/>
        <v/>
      </c>
      <c r="F14" s="57"/>
      <c r="G14" s="62"/>
      <c r="H14" s="59">
        <f t="shared" si="3"/>
        <v>0</v>
      </c>
      <c r="I14" s="65"/>
      <c r="J14" s="58" t="str">
        <f t="shared" si="4"/>
        <v/>
      </c>
      <c r="K14" s="57"/>
      <c r="L14" s="62"/>
      <c r="M14" s="59">
        <f t="shared" si="5"/>
        <v>0</v>
      </c>
      <c r="N14" s="40">
        <f t="shared" si="1"/>
        <v>0</v>
      </c>
      <c r="O14" s="32">
        <f t="shared" si="6"/>
        <v>0</v>
      </c>
      <c r="P14" s="32" t="str">
        <f t="shared" si="7"/>
        <v/>
      </c>
      <c r="Q14" s="27" t="str">
        <f t="shared" si="8"/>
        <v/>
      </c>
      <c r="R14" s="50" t="str">
        <f t="shared" si="9"/>
        <v/>
      </c>
      <c r="S14" s="48" t="str">
        <f>IFERROR(VLOOKUP(B14,보유현황!B11:N51,8,0),"")</f>
        <v/>
      </c>
      <c r="T14" s="66"/>
      <c r="U14" s="51" t="str">
        <f t="shared" si="2"/>
        <v/>
      </c>
      <c r="V14" s="50">
        <f t="shared" si="10"/>
        <v>0</v>
      </c>
      <c r="W14" s="67"/>
      <c r="AA14" s="30" t="s">
        <v>34</v>
      </c>
    </row>
    <row r="15" spans="1:27" ht="26.25" customHeight="1">
      <c r="A15" s="16"/>
      <c r="B15" s="23"/>
      <c r="C15" s="45"/>
      <c r="D15" s="55"/>
      <c r="E15" s="53" t="str">
        <f t="shared" si="0"/>
        <v/>
      </c>
      <c r="F15" s="57"/>
      <c r="G15" s="62"/>
      <c r="H15" s="59">
        <f t="shared" si="3"/>
        <v>0</v>
      </c>
      <c r="I15" s="64"/>
      <c r="J15" s="58" t="str">
        <f t="shared" si="4"/>
        <v/>
      </c>
      <c r="K15" s="57"/>
      <c r="L15" s="62"/>
      <c r="M15" s="59">
        <f t="shared" si="5"/>
        <v>0</v>
      </c>
      <c r="N15" s="40">
        <f t="shared" si="1"/>
        <v>0</v>
      </c>
      <c r="O15" s="32">
        <f t="shared" si="6"/>
        <v>0</v>
      </c>
      <c r="P15" s="32" t="str">
        <f t="shared" si="7"/>
        <v/>
      </c>
      <c r="Q15" s="27" t="str">
        <f t="shared" si="8"/>
        <v/>
      </c>
      <c r="R15" s="50" t="str">
        <f t="shared" si="9"/>
        <v/>
      </c>
      <c r="S15" s="48" t="str">
        <f>IFERROR(VLOOKUP(B15,보유현황!B12:N52,8,0),"")</f>
        <v/>
      </c>
      <c r="T15" s="66"/>
      <c r="U15" s="51" t="str">
        <f t="shared" si="2"/>
        <v/>
      </c>
      <c r="V15" s="50">
        <f t="shared" si="10"/>
        <v>0</v>
      </c>
      <c r="W15" s="67"/>
      <c r="AA15" s="30" t="s">
        <v>35</v>
      </c>
    </row>
    <row r="16" spans="1:27" ht="26.25" customHeight="1">
      <c r="A16" s="16"/>
      <c r="B16" s="23"/>
      <c r="C16" s="45"/>
      <c r="D16" s="55"/>
      <c r="E16" s="53" t="str">
        <f t="shared" si="0"/>
        <v/>
      </c>
      <c r="F16" s="57"/>
      <c r="G16" s="62"/>
      <c r="H16" s="59">
        <f t="shared" si="3"/>
        <v>0</v>
      </c>
      <c r="I16" s="64"/>
      <c r="J16" s="58" t="str">
        <f t="shared" si="4"/>
        <v/>
      </c>
      <c r="K16" s="57"/>
      <c r="L16" s="62"/>
      <c r="M16" s="59">
        <f t="shared" si="5"/>
        <v>0</v>
      </c>
      <c r="N16" s="40">
        <f t="shared" si="1"/>
        <v>0</v>
      </c>
      <c r="O16" s="32">
        <f t="shared" si="6"/>
        <v>0</v>
      </c>
      <c r="P16" s="32" t="str">
        <f t="shared" si="7"/>
        <v/>
      </c>
      <c r="Q16" s="27" t="str">
        <f t="shared" si="8"/>
        <v/>
      </c>
      <c r="R16" s="50" t="str">
        <f t="shared" si="9"/>
        <v/>
      </c>
      <c r="S16" s="48" t="str">
        <f>IFERROR(VLOOKUP(B16,보유현황!B13:N53,8,0),"")</f>
        <v/>
      </c>
      <c r="T16" s="66"/>
      <c r="U16" s="51" t="str">
        <f t="shared" si="2"/>
        <v/>
      </c>
      <c r="V16" s="50">
        <f t="shared" si="10"/>
        <v>0</v>
      </c>
      <c r="W16" s="67"/>
    </row>
    <row r="17" spans="1:23" ht="26.25" customHeight="1">
      <c r="A17" s="16"/>
      <c r="B17" s="23"/>
      <c r="C17" s="45"/>
      <c r="D17" s="55"/>
      <c r="E17" s="53" t="str">
        <f t="shared" si="0"/>
        <v/>
      </c>
      <c r="F17" s="57"/>
      <c r="G17" s="62"/>
      <c r="H17" s="59">
        <f t="shared" si="3"/>
        <v>0</v>
      </c>
      <c r="I17" s="64"/>
      <c r="J17" s="58" t="str">
        <f t="shared" si="4"/>
        <v/>
      </c>
      <c r="K17" s="57"/>
      <c r="L17" s="62"/>
      <c r="M17" s="59">
        <f t="shared" si="5"/>
        <v>0</v>
      </c>
      <c r="N17" s="40">
        <f t="shared" si="1"/>
        <v>0</v>
      </c>
      <c r="O17" s="32">
        <f t="shared" si="6"/>
        <v>0</v>
      </c>
      <c r="P17" s="32" t="str">
        <f t="shared" si="7"/>
        <v/>
      </c>
      <c r="Q17" s="27" t="str">
        <f t="shared" si="8"/>
        <v/>
      </c>
      <c r="R17" s="50" t="str">
        <f t="shared" si="9"/>
        <v/>
      </c>
      <c r="S17" s="48" t="str">
        <f>IFERROR(VLOOKUP(B17,보유현황!B14:N54,8,0),"")</f>
        <v/>
      </c>
      <c r="T17" s="66"/>
      <c r="U17" s="51" t="str">
        <f t="shared" si="2"/>
        <v/>
      </c>
      <c r="V17" s="50">
        <f t="shared" si="10"/>
        <v>0</v>
      </c>
      <c r="W17" s="67"/>
    </row>
    <row r="18" spans="1:23" ht="26.25" customHeight="1">
      <c r="A18" s="16"/>
      <c r="B18" s="23"/>
      <c r="C18" s="45"/>
      <c r="D18" s="55"/>
      <c r="E18" s="53" t="str">
        <f t="shared" si="0"/>
        <v/>
      </c>
      <c r="F18" s="57"/>
      <c r="G18" s="62"/>
      <c r="H18" s="59">
        <f t="shared" si="3"/>
        <v>0</v>
      </c>
      <c r="I18" s="64"/>
      <c r="J18" s="58" t="str">
        <f t="shared" si="4"/>
        <v/>
      </c>
      <c r="K18" s="57"/>
      <c r="L18" s="62"/>
      <c r="M18" s="59">
        <f t="shared" si="5"/>
        <v>0</v>
      </c>
      <c r="N18" s="40">
        <f t="shared" si="1"/>
        <v>0</v>
      </c>
      <c r="O18" s="32">
        <f t="shared" si="6"/>
        <v>0</v>
      </c>
      <c r="P18" s="32" t="str">
        <f t="shared" si="7"/>
        <v/>
      </c>
      <c r="Q18" s="27" t="str">
        <f t="shared" si="8"/>
        <v/>
      </c>
      <c r="R18" s="50" t="str">
        <f t="shared" si="9"/>
        <v/>
      </c>
      <c r="S18" s="48" t="str">
        <f>IFERROR(VLOOKUP(B18,보유현황!B15:N55,8,0),"")</f>
        <v/>
      </c>
      <c r="T18" s="66"/>
      <c r="U18" s="51" t="str">
        <f t="shared" si="2"/>
        <v/>
      </c>
      <c r="V18" s="50">
        <f t="shared" si="10"/>
        <v>0</v>
      </c>
      <c r="W18" s="67"/>
    </row>
    <row r="19" spans="1:23" ht="26.25" customHeight="1">
      <c r="A19" s="16"/>
      <c r="B19" s="23"/>
      <c r="C19" s="45"/>
      <c r="D19" s="55"/>
      <c r="E19" s="53" t="str">
        <f t="shared" si="0"/>
        <v/>
      </c>
      <c r="F19" s="57"/>
      <c r="G19" s="62"/>
      <c r="H19" s="59">
        <f t="shared" si="3"/>
        <v>0</v>
      </c>
      <c r="I19" s="64"/>
      <c r="J19" s="58" t="str">
        <f t="shared" si="4"/>
        <v/>
      </c>
      <c r="K19" s="57"/>
      <c r="L19" s="62"/>
      <c r="M19" s="59">
        <f t="shared" si="5"/>
        <v>0</v>
      </c>
      <c r="N19" s="40">
        <f t="shared" si="1"/>
        <v>0</v>
      </c>
      <c r="O19" s="32">
        <f t="shared" si="6"/>
        <v>0</v>
      </c>
      <c r="P19" s="32" t="str">
        <f t="shared" si="7"/>
        <v/>
      </c>
      <c r="Q19" s="27" t="str">
        <f t="shared" si="8"/>
        <v/>
      </c>
      <c r="R19" s="50" t="str">
        <f t="shared" si="9"/>
        <v/>
      </c>
      <c r="S19" s="48" t="str">
        <f>IFERROR(VLOOKUP(B19,보유현황!B16:N56,8,0),"")</f>
        <v/>
      </c>
      <c r="T19" s="66"/>
      <c r="U19" s="51" t="str">
        <f t="shared" si="2"/>
        <v/>
      </c>
      <c r="V19" s="50">
        <f t="shared" si="10"/>
        <v>0</v>
      </c>
      <c r="W19" s="67"/>
    </row>
    <row r="20" spans="1:23" ht="26.25" customHeight="1">
      <c r="A20" s="16"/>
      <c r="B20" s="23"/>
      <c r="C20" s="45"/>
      <c r="D20" s="55"/>
      <c r="E20" s="53" t="str">
        <f t="shared" si="0"/>
        <v/>
      </c>
      <c r="F20" s="57"/>
      <c r="G20" s="62"/>
      <c r="H20" s="59">
        <f t="shared" si="3"/>
        <v>0</v>
      </c>
      <c r="I20" s="64"/>
      <c r="J20" s="58" t="str">
        <f t="shared" si="4"/>
        <v/>
      </c>
      <c r="K20" s="57"/>
      <c r="L20" s="62"/>
      <c r="M20" s="59">
        <f t="shared" si="5"/>
        <v>0</v>
      </c>
      <c r="N20" s="40">
        <f t="shared" si="1"/>
        <v>0</v>
      </c>
      <c r="O20" s="32">
        <f t="shared" si="6"/>
        <v>0</v>
      </c>
      <c r="P20" s="32" t="str">
        <f t="shared" si="7"/>
        <v/>
      </c>
      <c r="Q20" s="27" t="str">
        <f t="shared" si="8"/>
        <v/>
      </c>
      <c r="R20" s="50" t="str">
        <f t="shared" si="9"/>
        <v/>
      </c>
      <c r="S20" s="48" t="str">
        <f>IFERROR(VLOOKUP(B20,보유현황!B17:N57,8,0),"")</f>
        <v/>
      </c>
      <c r="T20" s="66"/>
      <c r="U20" s="51" t="str">
        <f t="shared" si="2"/>
        <v/>
      </c>
      <c r="V20" s="50">
        <f t="shared" si="10"/>
        <v>0</v>
      </c>
      <c r="W20" s="67"/>
    </row>
    <row r="21" spans="1:23" ht="26.25" customHeight="1">
      <c r="A21" s="16"/>
      <c r="B21" s="23"/>
      <c r="C21" s="45"/>
      <c r="D21" s="55"/>
      <c r="E21" s="53" t="str">
        <f t="shared" si="0"/>
        <v/>
      </c>
      <c r="F21" s="57"/>
      <c r="G21" s="62"/>
      <c r="H21" s="59">
        <f t="shared" si="3"/>
        <v>0</v>
      </c>
      <c r="I21" s="64"/>
      <c r="J21" s="58" t="str">
        <f t="shared" si="4"/>
        <v/>
      </c>
      <c r="K21" s="57"/>
      <c r="L21" s="62"/>
      <c r="M21" s="59">
        <f t="shared" si="5"/>
        <v>0</v>
      </c>
      <c r="N21" s="40">
        <f t="shared" si="1"/>
        <v>0</v>
      </c>
      <c r="O21" s="32">
        <f t="shared" si="6"/>
        <v>0</v>
      </c>
      <c r="P21" s="32" t="str">
        <f t="shared" si="7"/>
        <v/>
      </c>
      <c r="Q21" s="27" t="str">
        <f t="shared" si="8"/>
        <v/>
      </c>
      <c r="R21" s="50" t="str">
        <f t="shared" si="9"/>
        <v/>
      </c>
      <c r="S21" s="48" t="str">
        <f>IFERROR(VLOOKUP(B21,보유현황!B18:N58,8,0),"")</f>
        <v/>
      </c>
      <c r="T21" s="66"/>
      <c r="U21" s="51" t="str">
        <f t="shared" si="2"/>
        <v/>
      </c>
      <c r="V21" s="50">
        <f t="shared" si="10"/>
        <v>0</v>
      </c>
      <c r="W21" s="67"/>
    </row>
    <row r="22" spans="1:23" ht="26.25" customHeight="1">
      <c r="A22" s="16"/>
      <c r="B22" s="23"/>
      <c r="C22" s="45"/>
      <c r="D22" s="55"/>
      <c r="E22" s="53" t="str">
        <f t="shared" si="0"/>
        <v/>
      </c>
      <c r="F22" s="57"/>
      <c r="G22" s="62"/>
      <c r="H22" s="59">
        <f t="shared" si="3"/>
        <v>0</v>
      </c>
      <c r="I22" s="64"/>
      <c r="J22" s="58" t="str">
        <f t="shared" si="4"/>
        <v/>
      </c>
      <c r="K22" s="57"/>
      <c r="L22" s="62"/>
      <c r="M22" s="59">
        <f t="shared" si="5"/>
        <v>0</v>
      </c>
      <c r="N22" s="40">
        <f t="shared" si="1"/>
        <v>0</v>
      </c>
      <c r="O22" s="32">
        <f t="shared" si="6"/>
        <v>0</v>
      </c>
      <c r="P22" s="32" t="str">
        <f t="shared" si="7"/>
        <v/>
      </c>
      <c r="Q22" s="27" t="str">
        <f t="shared" si="8"/>
        <v/>
      </c>
      <c r="R22" s="50" t="str">
        <f t="shared" si="9"/>
        <v/>
      </c>
      <c r="S22" s="48" t="str">
        <f>IFERROR(VLOOKUP(B22,보유현황!B19:N59,8,0),"")</f>
        <v/>
      </c>
      <c r="T22" s="66"/>
      <c r="U22" s="51" t="str">
        <f t="shared" si="2"/>
        <v/>
      </c>
      <c r="V22" s="50">
        <f t="shared" si="10"/>
        <v>0</v>
      </c>
      <c r="W22" s="67"/>
    </row>
    <row r="23" spans="1:23" ht="26.25" customHeight="1">
      <c r="A23" s="16"/>
      <c r="B23" s="23"/>
      <c r="C23" s="45"/>
      <c r="D23" s="55"/>
      <c r="E23" s="53" t="str">
        <f t="shared" si="0"/>
        <v/>
      </c>
      <c r="F23" s="57"/>
      <c r="G23" s="62"/>
      <c r="H23" s="59">
        <f t="shared" si="3"/>
        <v>0</v>
      </c>
      <c r="I23" s="64"/>
      <c r="J23" s="58" t="str">
        <f t="shared" si="4"/>
        <v/>
      </c>
      <c r="K23" s="57"/>
      <c r="L23" s="62"/>
      <c r="M23" s="59">
        <f t="shared" si="5"/>
        <v>0</v>
      </c>
      <c r="N23" s="40">
        <f t="shared" si="1"/>
        <v>0</v>
      </c>
      <c r="O23" s="32">
        <f t="shared" si="6"/>
        <v>0</v>
      </c>
      <c r="P23" s="32" t="str">
        <f t="shared" si="7"/>
        <v/>
      </c>
      <c r="Q23" s="27" t="str">
        <f t="shared" si="8"/>
        <v/>
      </c>
      <c r="R23" s="50" t="str">
        <f t="shared" si="9"/>
        <v/>
      </c>
      <c r="S23" s="48" t="str">
        <f>IFERROR(VLOOKUP(B23,보유현황!B20:N60,8,0),"")</f>
        <v/>
      </c>
      <c r="T23" s="66"/>
      <c r="U23" s="51" t="str">
        <f t="shared" si="2"/>
        <v/>
      </c>
      <c r="V23" s="50">
        <f t="shared" si="10"/>
        <v>0</v>
      </c>
      <c r="W23" s="67"/>
    </row>
    <row r="24" spans="1:23" ht="26.25" customHeight="1">
      <c r="A24" s="16"/>
      <c r="B24" s="23"/>
      <c r="C24" s="45"/>
      <c r="D24" s="55"/>
      <c r="E24" s="53" t="str">
        <f t="shared" si="0"/>
        <v/>
      </c>
      <c r="F24" s="57"/>
      <c r="G24" s="62"/>
      <c r="H24" s="59">
        <f t="shared" si="3"/>
        <v>0</v>
      </c>
      <c r="I24" s="64"/>
      <c r="J24" s="58" t="str">
        <f t="shared" si="4"/>
        <v/>
      </c>
      <c r="K24" s="57"/>
      <c r="L24" s="62"/>
      <c r="M24" s="59">
        <f t="shared" si="5"/>
        <v>0</v>
      </c>
      <c r="N24" s="40">
        <f t="shared" si="1"/>
        <v>0</v>
      </c>
      <c r="O24" s="32">
        <f t="shared" si="6"/>
        <v>0</v>
      </c>
      <c r="P24" s="32" t="str">
        <f t="shared" si="7"/>
        <v/>
      </c>
      <c r="Q24" s="27" t="str">
        <f t="shared" si="8"/>
        <v/>
      </c>
      <c r="R24" s="50" t="str">
        <f t="shared" si="9"/>
        <v/>
      </c>
      <c r="S24" s="48" t="str">
        <f>IFERROR(VLOOKUP(B24,보유현황!B21:N61,8,0),"")</f>
        <v/>
      </c>
      <c r="T24" s="66"/>
      <c r="U24" s="51" t="str">
        <f t="shared" si="2"/>
        <v/>
      </c>
      <c r="V24" s="50">
        <f t="shared" si="10"/>
        <v>0</v>
      </c>
      <c r="W24" s="67"/>
    </row>
    <row r="25" spans="1:23" ht="26.25" customHeight="1">
      <c r="A25" s="16"/>
      <c r="B25" s="23"/>
      <c r="C25" s="45"/>
      <c r="D25" s="55"/>
      <c r="E25" s="53" t="str">
        <f t="shared" si="0"/>
        <v/>
      </c>
      <c r="F25" s="57"/>
      <c r="G25" s="62"/>
      <c r="H25" s="59">
        <f t="shared" si="3"/>
        <v>0</v>
      </c>
      <c r="I25" s="64"/>
      <c r="J25" s="58" t="str">
        <f t="shared" si="4"/>
        <v/>
      </c>
      <c r="K25" s="57"/>
      <c r="L25" s="62"/>
      <c r="M25" s="59">
        <f t="shared" si="5"/>
        <v>0</v>
      </c>
      <c r="N25" s="40">
        <f t="shared" ref="N25:N49" si="11">I25-D25</f>
        <v>0</v>
      </c>
      <c r="O25" s="32">
        <f t="shared" si="6"/>
        <v>0</v>
      </c>
      <c r="P25" s="32" t="str">
        <f t="shared" si="7"/>
        <v/>
      </c>
      <c r="Q25" s="27" t="str">
        <f t="shared" si="8"/>
        <v/>
      </c>
      <c r="R25" s="50" t="str">
        <f t="shared" si="9"/>
        <v/>
      </c>
      <c r="S25" s="48" t="str">
        <f>IFERROR(VLOOKUP(B25,보유현황!B22:N62,8,0),"")</f>
        <v/>
      </c>
      <c r="T25" s="66"/>
      <c r="U25" s="51" t="str">
        <f t="shared" si="2"/>
        <v/>
      </c>
      <c r="V25" s="50">
        <f t="shared" si="10"/>
        <v>0</v>
      </c>
      <c r="W25" s="67"/>
    </row>
    <row r="26" spans="1:23" ht="26.25" customHeight="1">
      <c r="A26" s="16"/>
      <c r="B26" s="23"/>
      <c r="C26" s="45"/>
      <c r="D26" s="55"/>
      <c r="E26" s="53" t="str">
        <f t="shared" si="0"/>
        <v/>
      </c>
      <c r="F26" s="57"/>
      <c r="G26" s="62"/>
      <c r="H26" s="59">
        <f t="shared" si="3"/>
        <v>0</v>
      </c>
      <c r="I26" s="64"/>
      <c r="J26" s="58" t="str">
        <f t="shared" si="4"/>
        <v/>
      </c>
      <c r="K26" s="57"/>
      <c r="L26" s="62"/>
      <c r="M26" s="59">
        <f t="shared" si="5"/>
        <v>0</v>
      </c>
      <c r="N26" s="40">
        <f t="shared" si="11"/>
        <v>0</v>
      </c>
      <c r="O26" s="32">
        <f t="shared" si="6"/>
        <v>0</v>
      </c>
      <c r="P26" s="32" t="str">
        <f t="shared" si="7"/>
        <v/>
      </c>
      <c r="Q26" s="27" t="str">
        <f t="shared" si="8"/>
        <v/>
      </c>
      <c r="R26" s="50" t="str">
        <f t="shared" si="9"/>
        <v/>
      </c>
      <c r="S26" s="48" t="str">
        <f>IFERROR(VLOOKUP(B26,보유현황!B23:N63,8,0),"")</f>
        <v/>
      </c>
      <c r="T26" s="66"/>
      <c r="U26" s="51" t="str">
        <f t="shared" si="2"/>
        <v/>
      </c>
      <c r="V26" s="50">
        <f t="shared" si="10"/>
        <v>0</v>
      </c>
      <c r="W26" s="67"/>
    </row>
    <row r="27" spans="1:23" ht="26.25" customHeight="1">
      <c r="A27" s="16"/>
      <c r="B27" s="23"/>
      <c r="C27" s="45"/>
      <c r="D27" s="55"/>
      <c r="E27" s="53" t="str">
        <f t="shared" si="0"/>
        <v/>
      </c>
      <c r="F27" s="57"/>
      <c r="G27" s="62"/>
      <c r="H27" s="59">
        <f t="shared" si="3"/>
        <v>0</v>
      </c>
      <c r="I27" s="64"/>
      <c r="J27" s="58" t="str">
        <f t="shared" si="4"/>
        <v/>
      </c>
      <c r="K27" s="57"/>
      <c r="L27" s="62"/>
      <c r="M27" s="59">
        <f t="shared" si="5"/>
        <v>0</v>
      </c>
      <c r="N27" s="40">
        <f t="shared" si="11"/>
        <v>0</v>
      </c>
      <c r="O27" s="32">
        <f t="shared" si="6"/>
        <v>0</v>
      </c>
      <c r="P27" s="32" t="str">
        <f t="shared" si="7"/>
        <v/>
      </c>
      <c r="Q27" s="27" t="str">
        <f t="shared" si="8"/>
        <v/>
      </c>
      <c r="R27" s="50" t="str">
        <f t="shared" si="9"/>
        <v/>
      </c>
      <c r="S27" s="48" t="str">
        <f>IFERROR(VLOOKUP(B27,보유현황!B24:N64,8,0),"")</f>
        <v/>
      </c>
      <c r="T27" s="66"/>
      <c r="U27" s="51" t="str">
        <f t="shared" si="2"/>
        <v/>
      </c>
      <c r="V27" s="50">
        <f t="shared" si="10"/>
        <v>0</v>
      </c>
      <c r="W27" s="67"/>
    </row>
    <row r="28" spans="1:23" ht="26.25" customHeight="1">
      <c r="A28" s="16"/>
      <c r="B28" s="23"/>
      <c r="C28" s="45"/>
      <c r="D28" s="55"/>
      <c r="E28" s="53" t="str">
        <f t="shared" si="0"/>
        <v/>
      </c>
      <c r="F28" s="57"/>
      <c r="G28" s="62"/>
      <c r="H28" s="59">
        <f t="shared" si="3"/>
        <v>0</v>
      </c>
      <c r="I28" s="64"/>
      <c r="J28" s="58" t="str">
        <f t="shared" si="4"/>
        <v/>
      </c>
      <c r="K28" s="57"/>
      <c r="L28" s="62"/>
      <c r="M28" s="59">
        <f t="shared" si="5"/>
        <v>0</v>
      </c>
      <c r="N28" s="40">
        <f t="shared" si="11"/>
        <v>0</v>
      </c>
      <c r="O28" s="32">
        <f t="shared" si="6"/>
        <v>0</v>
      </c>
      <c r="P28" s="32" t="str">
        <f t="shared" si="7"/>
        <v/>
      </c>
      <c r="Q28" s="27" t="str">
        <f t="shared" si="8"/>
        <v/>
      </c>
      <c r="R28" s="50" t="str">
        <f t="shared" si="9"/>
        <v/>
      </c>
      <c r="S28" s="48" t="str">
        <f>IFERROR(VLOOKUP(B28,보유현황!B25:N65,8,0),"")</f>
        <v/>
      </c>
      <c r="T28" s="66"/>
      <c r="U28" s="51" t="str">
        <f t="shared" si="2"/>
        <v/>
      </c>
      <c r="V28" s="50">
        <f t="shared" si="10"/>
        <v>0</v>
      </c>
      <c r="W28" s="67"/>
    </row>
    <row r="29" spans="1:23" ht="26.25" customHeight="1">
      <c r="A29" s="16"/>
      <c r="B29" s="23"/>
      <c r="C29" s="45"/>
      <c r="D29" s="55"/>
      <c r="E29" s="53" t="str">
        <f t="shared" si="0"/>
        <v/>
      </c>
      <c r="F29" s="57"/>
      <c r="G29" s="62"/>
      <c r="H29" s="59">
        <f t="shared" si="3"/>
        <v>0</v>
      </c>
      <c r="I29" s="65"/>
      <c r="J29" s="58" t="str">
        <f t="shared" si="4"/>
        <v/>
      </c>
      <c r="K29" s="57"/>
      <c r="L29" s="62"/>
      <c r="M29" s="59">
        <f t="shared" si="5"/>
        <v>0</v>
      </c>
      <c r="N29" s="40">
        <f t="shared" si="11"/>
        <v>0</v>
      </c>
      <c r="O29" s="32">
        <f t="shared" si="6"/>
        <v>0</v>
      </c>
      <c r="P29" s="32" t="str">
        <f t="shared" si="7"/>
        <v/>
      </c>
      <c r="Q29" s="27" t="str">
        <f t="shared" si="8"/>
        <v/>
      </c>
      <c r="R29" s="50" t="str">
        <f t="shared" si="9"/>
        <v/>
      </c>
      <c r="S29" s="48" t="str">
        <f>IFERROR(VLOOKUP(B29,보유현황!B26:N66,8,0),"")</f>
        <v/>
      </c>
      <c r="T29" s="66"/>
      <c r="U29" s="51" t="str">
        <f t="shared" si="2"/>
        <v/>
      </c>
      <c r="V29" s="50">
        <f t="shared" si="10"/>
        <v>0</v>
      </c>
      <c r="W29" s="67"/>
    </row>
    <row r="30" spans="1:23" ht="26.25" customHeight="1">
      <c r="A30" s="16"/>
      <c r="B30" s="23"/>
      <c r="C30" s="45"/>
      <c r="D30" s="55"/>
      <c r="E30" s="53" t="str">
        <f t="shared" si="0"/>
        <v/>
      </c>
      <c r="F30" s="57"/>
      <c r="G30" s="62"/>
      <c r="H30" s="59">
        <f t="shared" si="3"/>
        <v>0</v>
      </c>
      <c r="I30" s="64"/>
      <c r="J30" s="58" t="str">
        <f t="shared" si="4"/>
        <v/>
      </c>
      <c r="K30" s="57"/>
      <c r="L30" s="62"/>
      <c r="M30" s="59">
        <f t="shared" si="5"/>
        <v>0</v>
      </c>
      <c r="N30" s="40">
        <f t="shared" si="11"/>
        <v>0</v>
      </c>
      <c r="O30" s="32">
        <f t="shared" si="6"/>
        <v>0</v>
      </c>
      <c r="P30" s="32" t="str">
        <f t="shared" si="7"/>
        <v/>
      </c>
      <c r="Q30" s="27" t="str">
        <f t="shared" si="8"/>
        <v/>
      </c>
      <c r="R30" s="50" t="str">
        <f t="shared" si="9"/>
        <v/>
      </c>
      <c r="S30" s="48" t="str">
        <f>IFERROR(VLOOKUP(B30,보유현황!B27:N67,8,0),"")</f>
        <v/>
      </c>
      <c r="T30" s="66"/>
      <c r="U30" s="51" t="str">
        <f t="shared" si="2"/>
        <v/>
      </c>
      <c r="V30" s="50">
        <f t="shared" si="10"/>
        <v>0</v>
      </c>
      <c r="W30" s="67"/>
    </row>
    <row r="31" spans="1:23" ht="26.25" customHeight="1">
      <c r="A31" s="16"/>
      <c r="B31" s="23"/>
      <c r="C31" s="45"/>
      <c r="D31" s="55"/>
      <c r="E31" s="53" t="str">
        <f t="shared" si="0"/>
        <v/>
      </c>
      <c r="F31" s="57"/>
      <c r="G31" s="62"/>
      <c r="H31" s="59">
        <f t="shared" si="3"/>
        <v>0</v>
      </c>
      <c r="I31" s="64"/>
      <c r="J31" s="58" t="str">
        <f t="shared" si="4"/>
        <v/>
      </c>
      <c r="K31" s="57"/>
      <c r="L31" s="62"/>
      <c r="M31" s="59">
        <f t="shared" si="5"/>
        <v>0</v>
      </c>
      <c r="N31" s="40">
        <f t="shared" si="11"/>
        <v>0</v>
      </c>
      <c r="O31" s="32">
        <f t="shared" si="6"/>
        <v>0</v>
      </c>
      <c r="P31" s="32" t="str">
        <f t="shared" si="7"/>
        <v/>
      </c>
      <c r="Q31" s="27" t="str">
        <f t="shared" si="8"/>
        <v/>
      </c>
      <c r="R31" s="50" t="str">
        <f t="shared" si="9"/>
        <v/>
      </c>
      <c r="S31" s="48" t="str">
        <f>IFERROR(VLOOKUP(B31,보유현황!B28:N68,8,0),"")</f>
        <v/>
      </c>
      <c r="T31" s="66"/>
      <c r="U31" s="51" t="str">
        <f t="shared" si="2"/>
        <v/>
      </c>
      <c r="V31" s="50">
        <f t="shared" si="10"/>
        <v>0</v>
      </c>
      <c r="W31" s="67"/>
    </row>
    <row r="32" spans="1:23" ht="26.25" customHeight="1">
      <c r="A32" s="16"/>
      <c r="B32" s="23"/>
      <c r="C32" s="45"/>
      <c r="D32" s="55"/>
      <c r="E32" s="53" t="str">
        <f t="shared" si="0"/>
        <v/>
      </c>
      <c r="F32" s="57"/>
      <c r="G32" s="62"/>
      <c r="H32" s="59">
        <f t="shared" si="3"/>
        <v>0</v>
      </c>
      <c r="I32" s="64"/>
      <c r="J32" s="58" t="str">
        <f t="shared" si="4"/>
        <v/>
      </c>
      <c r="K32" s="57"/>
      <c r="L32" s="62"/>
      <c r="M32" s="59">
        <f t="shared" si="5"/>
        <v>0</v>
      </c>
      <c r="N32" s="40">
        <f t="shared" si="11"/>
        <v>0</v>
      </c>
      <c r="O32" s="32">
        <f t="shared" si="6"/>
        <v>0</v>
      </c>
      <c r="P32" s="32" t="str">
        <f t="shared" si="7"/>
        <v/>
      </c>
      <c r="Q32" s="27" t="str">
        <f t="shared" si="8"/>
        <v/>
      </c>
      <c r="R32" s="50" t="str">
        <f t="shared" si="9"/>
        <v/>
      </c>
      <c r="S32" s="48" t="str">
        <f>IFERROR(VLOOKUP(B32,보유현황!B29:N69,8,0),"")</f>
        <v/>
      </c>
      <c r="T32" s="66"/>
      <c r="U32" s="51" t="str">
        <f t="shared" si="2"/>
        <v/>
      </c>
      <c r="V32" s="50">
        <f t="shared" si="10"/>
        <v>0</v>
      </c>
      <c r="W32" s="67"/>
    </row>
    <row r="33" spans="1:23" ht="26.25" customHeight="1">
      <c r="A33" s="16"/>
      <c r="B33" s="23"/>
      <c r="C33" s="45"/>
      <c r="D33" s="55"/>
      <c r="E33" s="53" t="str">
        <f t="shared" si="0"/>
        <v/>
      </c>
      <c r="F33" s="57"/>
      <c r="G33" s="62"/>
      <c r="H33" s="59">
        <f t="shared" si="3"/>
        <v>0</v>
      </c>
      <c r="I33" s="64"/>
      <c r="J33" s="58" t="str">
        <f t="shared" si="4"/>
        <v/>
      </c>
      <c r="K33" s="57"/>
      <c r="L33" s="62"/>
      <c r="M33" s="59">
        <f t="shared" si="5"/>
        <v>0</v>
      </c>
      <c r="N33" s="40">
        <f t="shared" si="11"/>
        <v>0</v>
      </c>
      <c r="O33" s="32">
        <f t="shared" si="6"/>
        <v>0</v>
      </c>
      <c r="P33" s="32" t="str">
        <f t="shared" si="7"/>
        <v/>
      </c>
      <c r="Q33" s="27" t="str">
        <f t="shared" si="8"/>
        <v/>
      </c>
      <c r="R33" s="50" t="str">
        <f t="shared" si="9"/>
        <v/>
      </c>
      <c r="S33" s="48" t="str">
        <f>IFERROR(VLOOKUP(B33,보유현황!B30:N70,8,0),"")</f>
        <v/>
      </c>
      <c r="T33" s="66"/>
      <c r="U33" s="51" t="str">
        <f t="shared" si="2"/>
        <v/>
      </c>
      <c r="V33" s="50">
        <f t="shared" si="10"/>
        <v>0</v>
      </c>
      <c r="W33" s="67"/>
    </row>
    <row r="34" spans="1:23" ht="26.25" customHeight="1">
      <c r="A34" s="16"/>
      <c r="B34" s="23"/>
      <c r="C34" s="45"/>
      <c r="D34" s="55"/>
      <c r="E34" s="53" t="str">
        <f t="shared" si="0"/>
        <v/>
      </c>
      <c r="F34" s="57"/>
      <c r="G34" s="62"/>
      <c r="H34" s="59">
        <f t="shared" si="3"/>
        <v>0</v>
      </c>
      <c r="I34" s="64"/>
      <c r="J34" s="58" t="str">
        <f t="shared" si="4"/>
        <v/>
      </c>
      <c r="K34" s="57"/>
      <c r="L34" s="62"/>
      <c r="M34" s="59">
        <f t="shared" si="5"/>
        <v>0</v>
      </c>
      <c r="N34" s="40">
        <f t="shared" si="11"/>
        <v>0</v>
      </c>
      <c r="O34" s="32">
        <f t="shared" si="6"/>
        <v>0</v>
      </c>
      <c r="P34" s="32" t="str">
        <f t="shared" si="7"/>
        <v/>
      </c>
      <c r="Q34" s="27" t="str">
        <f t="shared" si="8"/>
        <v/>
      </c>
      <c r="R34" s="50" t="str">
        <f t="shared" si="9"/>
        <v/>
      </c>
      <c r="S34" s="48" t="str">
        <f>IFERROR(VLOOKUP(B34,보유현황!B31:N71,8,0),"")</f>
        <v/>
      </c>
      <c r="T34" s="66"/>
      <c r="U34" s="51" t="str">
        <f t="shared" si="2"/>
        <v/>
      </c>
      <c r="V34" s="50">
        <f t="shared" si="10"/>
        <v>0</v>
      </c>
      <c r="W34" s="67"/>
    </row>
    <row r="35" spans="1:23" ht="26.25" customHeight="1">
      <c r="A35" s="16"/>
      <c r="B35" s="23"/>
      <c r="C35" s="45"/>
      <c r="D35" s="55"/>
      <c r="E35" s="53" t="str">
        <f t="shared" si="0"/>
        <v/>
      </c>
      <c r="F35" s="57"/>
      <c r="G35" s="62"/>
      <c r="H35" s="59">
        <f t="shared" si="3"/>
        <v>0</v>
      </c>
      <c r="I35" s="64"/>
      <c r="J35" s="58" t="str">
        <f t="shared" si="4"/>
        <v/>
      </c>
      <c r="K35" s="57"/>
      <c r="L35" s="62"/>
      <c r="M35" s="59">
        <f t="shared" si="5"/>
        <v>0</v>
      </c>
      <c r="N35" s="40">
        <f t="shared" si="11"/>
        <v>0</v>
      </c>
      <c r="O35" s="32">
        <f t="shared" si="6"/>
        <v>0</v>
      </c>
      <c r="P35" s="32" t="str">
        <f t="shared" si="7"/>
        <v/>
      </c>
      <c r="Q35" s="27" t="str">
        <f t="shared" si="8"/>
        <v/>
      </c>
      <c r="R35" s="50" t="str">
        <f t="shared" si="9"/>
        <v/>
      </c>
      <c r="S35" s="48" t="str">
        <f>IFERROR(VLOOKUP(B35,보유현황!B32:N72,8,0),"")</f>
        <v/>
      </c>
      <c r="T35" s="66"/>
      <c r="U35" s="51" t="str">
        <f t="shared" si="2"/>
        <v/>
      </c>
      <c r="V35" s="50">
        <f t="shared" si="10"/>
        <v>0</v>
      </c>
      <c r="W35" s="67"/>
    </row>
    <row r="36" spans="1:23" ht="26.25" customHeight="1">
      <c r="A36" s="16"/>
      <c r="B36" s="23"/>
      <c r="C36" s="45"/>
      <c r="D36" s="55"/>
      <c r="E36" s="53" t="str">
        <f t="shared" si="0"/>
        <v/>
      </c>
      <c r="F36" s="57"/>
      <c r="G36" s="62"/>
      <c r="H36" s="59">
        <f t="shared" si="3"/>
        <v>0</v>
      </c>
      <c r="I36" s="64"/>
      <c r="J36" s="58" t="str">
        <f t="shared" si="4"/>
        <v/>
      </c>
      <c r="K36" s="57"/>
      <c r="L36" s="62"/>
      <c r="M36" s="59">
        <f t="shared" si="5"/>
        <v>0</v>
      </c>
      <c r="N36" s="40">
        <f t="shared" si="11"/>
        <v>0</v>
      </c>
      <c r="O36" s="32">
        <f t="shared" si="6"/>
        <v>0</v>
      </c>
      <c r="P36" s="32" t="str">
        <f t="shared" si="7"/>
        <v/>
      </c>
      <c r="Q36" s="27" t="str">
        <f t="shared" si="8"/>
        <v/>
      </c>
      <c r="R36" s="50" t="str">
        <f t="shared" si="9"/>
        <v/>
      </c>
      <c r="S36" s="48" t="str">
        <f>IFERROR(VLOOKUP(B36,보유현황!B33:N73,8,0),"")</f>
        <v/>
      </c>
      <c r="T36" s="66"/>
      <c r="U36" s="51" t="str">
        <f t="shared" si="2"/>
        <v/>
      </c>
      <c r="V36" s="50">
        <f t="shared" si="10"/>
        <v>0</v>
      </c>
      <c r="W36" s="67"/>
    </row>
    <row r="37" spans="1:23" ht="26.25" customHeight="1">
      <c r="A37" s="16"/>
      <c r="B37" s="23"/>
      <c r="C37" s="45"/>
      <c r="D37" s="55"/>
      <c r="E37" s="53" t="str">
        <f t="shared" si="0"/>
        <v/>
      </c>
      <c r="F37" s="57"/>
      <c r="G37" s="62"/>
      <c r="H37" s="59">
        <f t="shared" si="3"/>
        <v>0</v>
      </c>
      <c r="I37" s="65"/>
      <c r="J37" s="58" t="str">
        <f t="shared" si="4"/>
        <v/>
      </c>
      <c r="K37" s="57"/>
      <c r="L37" s="62"/>
      <c r="M37" s="59">
        <f t="shared" si="5"/>
        <v>0</v>
      </c>
      <c r="N37" s="40">
        <f t="shared" si="11"/>
        <v>0</v>
      </c>
      <c r="O37" s="32">
        <f t="shared" si="6"/>
        <v>0</v>
      </c>
      <c r="P37" s="32" t="str">
        <f t="shared" si="7"/>
        <v/>
      </c>
      <c r="Q37" s="27" t="str">
        <f t="shared" si="8"/>
        <v/>
      </c>
      <c r="R37" s="50" t="str">
        <f t="shared" si="9"/>
        <v/>
      </c>
      <c r="S37" s="48" t="str">
        <f>IFERROR(VLOOKUP(B37,보유현황!B34:N74,8,0),"")</f>
        <v/>
      </c>
      <c r="T37" s="66"/>
      <c r="U37" s="51" t="str">
        <f t="shared" si="2"/>
        <v/>
      </c>
      <c r="V37" s="50">
        <f t="shared" si="10"/>
        <v>0</v>
      </c>
      <c r="W37" s="67"/>
    </row>
    <row r="38" spans="1:23" ht="26.25" customHeight="1">
      <c r="A38" s="16"/>
      <c r="B38" s="23"/>
      <c r="C38" s="45"/>
      <c r="D38" s="55"/>
      <c r="E38" s="53" t="str">
        <f t="shared" si="0"/>
        <v/>
      </c>
      <c r="F38" s="57"/>
      <c r="G38" s="62"/>
      <c r="H38" s="59">
        <f t="shared" si="3"/>
        <v>0</v>
      </c>
      <c r="I38" s="65"/>
      <c r="J38" s="58" t="str">
        <f t="shared" si="4"/>
        <v/>
      </c>
      <c r="K38" s="57"/>
      <c r="L38" s="62"/>
      <c r="M38" s="59">
        <f t="shared" si="5"/>
        <v>0</v>
      </c>
      <c r="N38" s="40">
        <f t="shared" si="11"/>
        <v>0</v>
      </c>
      <c r="O38" s="32">
        <f t="shared" si="6"/>
        <v>0</v>
      </c>
      <c r="P38" s="32" t="str">
        <f t="shared" si="7"/>
        <v/>
      </c>
      <c r="Q38" s="27" t="str">
        <f t="shared" si="8"/>
        <v/>
      </c>
      <c r="R38" s="50" t="str">
        <f t="shared" si="9"/>
        <v/>
      </c>
      <c r="S38" s="48" t="str">
        <f>IFERROR(VLOOKUP(B38,보유현황!B35:N75,8,0),"")</f>
        <v/>
      </c>
      <c r="T38" s="66"/>
      <c r="U38" s="51" t="str">
        <f t="shared" si="2"/>
        <v/>
      </c>
      <c r="V38" s="50">
        <f t="shared" si="10"/>
        <v>0</v>
      </c>
      <c r="W38" s="67"/>
    </row>
    <row r="39" spans="1:23" ht="26.25" customHeight="1">
      <c r="A39" s="16"/>
      <c r="B39" s="23"/>
      <c r="C39" s="45"/>
      <c r="D39" s="55"/>
      <c r="E39" s="53" t="str">
        <f t="shared" si="0"/>
        <v/>
      </c>
      <c r="F39" s="57"/>
      <c r="G39" s="62"/>
      <c r="H39" s="59">
        <f t="shared" si="3"/>
        <v>0</v>
      </c>
      <c r="I39" s="65"/>
      <c r="J39" s="58" t="str">
        <f t="shared" si="4"/>
        <v/>
      </c>
      <c r="K39" s="57"/>
      <c r="L39" s="62"/>
      <c r="M39" s="59">
        <f t="shared" si="5"/>
        <v>0</v>
      </c>
      <c r="N39" s="40">
        <f t="shared" si="11"/>
        <v>0</v>
      </c>
      <c r="O39" s="32">
        <f t="shared" si="6"/>
        <v>0</v>
      </c>
      <c r="P39" s="32" t="str">
        <f t="shared" si="7"/>
        <v/>
      </c>
      <c r="Q39" s="27" t="str">
        <f t="shared" si="8"/>
        <v/>
      </c>
      <c r="R39" s="50" t="str">
        <f t="shared" si="9"/>
        <v/>
      </c>
      <c r="S39" s="48" t="str">
        <f>IFERROR(VLOOKUP(B39,보유현황!B36:N76,8,0),"")</f>
        <v/>
      </c>
      <c r="T39" s="66"/>
      <c r="U39" s="51" t="str">
        <f t="shared" si="2"/>
        <v/>
      </c>
      <c r="V39" s="50">
        <f t="shared" si="10"/>
        <v>0</v>
      </c>
      <c r="W39" s="67"/>
    </row>
    <row r="40" spans="1:23" ht="26.25" customHeight="1">
      <c r="A40" s="16"/>
      <c r="B40" s="23"/>
      <c r="C40" s="45"/>
      <c r="D40" s="55"/>
      <c r="E40" s="53" t="str">
        <f t="shared" si="0"/>
        <v/>
      </c>
      <c r="F40" s="57"/>
      <c r="G40" s="62"/>
      <c r="H40" s="59">
        <f t="shared" si="3"/>
        <v>0</v>
      </c>
      <c r="I40" s="65"/>
      <c r="J40" s="58" t="str">
        <f t="shared" si="4"/>
        <v/>
      </c>
      <c r="K40" s="57"/>
      <c r="L40" s="62"/>
      <c r="M40" s="59">
        <f t="shared" si="5"/>
        <v>0</v>
      </c>
      <c r="N40" s="40">
        <f t="shared" si="11"/>
        <v>0</v>
      </c>
      <c r="O40" s="32">
        <f t="shared" si="6"/>
        <v>0</v>
      </c>
      <c r="P40" s="32" t="str">
        <f t="shared" si="7"/>
        <v/>
      </c>
      <c r="Q40" s="27" t="str">
        <f t="shared" si="8"/>
        <v/>
      </c>
      <c r="R40" s="50" t="str">
        <f t="shared" si="9"/>
        <v/>
      </c>
      <c r="S40" s="48" t="str">
        <f>IFERROR(VLOOKUP(B40,보유현황!B37:N77,8,0),"")</f>
        <v/>
      </c>
      <c r="T40" s="66"/>
      <c r="U40" s="51" t="str">
        <f t="shared" si="2"/>
        <v/>
      </c>
      <c r="V40" s="50">
        <f t="shared" si="10"/>
        <v>0</v>
      </c>
      <c r="W40" s="67"/>
    </row>
    <row r="41" spans="1:23" ht="26.25" customHeight="1">
      <c r="A41" s="16"/>
      <c r="B41" s="23"/>
      <c r="C41" s="45"/>
      <c r="D41" s="55"/>
      <c r="E41" s="53" t="str">
        <f t="shared" si="0"/>
        <v/>
      </c>
      <c r="F41" s="57"/>
      <c r="G41" s="62"/>
      <c r="H41" s="59">
        <f t="shared" si="3"/>
        <v>0</v>
      </c>
      <c r="I41" s="65"/>
      <c r="J41" s="58" t="str">
        <f t="shared" si="4"/>
        <v/>
      </c>
      <c r="K41" s="57"/>
      <c r="L41" s="62"/>
      <c r="M41" s="59">
        <f t="shared" si="5"/>
        <v>0</v>
      </c>
      <c r="N41" s="40">
        <f t="shared" si="11"/>
        <v>0</v>
      </c>
      <c r="O41" s="32">
        <f t="shared" si="6"/>
        <v>0</v>
      </c>
      <c r="P41" s="32" t="str">
        <f t="shared" si="7"/>
        <v/>
      </c>
      <c r="Q41" s="27" t="str">
        <f t="shared" si="8"/>
        <v/>
      </c>
      <c r="R41" s="50" t="str">
        <f t="shared" si="9"/>
        <v/>
      </c>
      <c r="S41" s="48" t="str">
        <f>IFERROR(VLOOKUP(B41,보유현황!B38:N78,8,0),"")</f>
        <v/>
      </c>
      <c r="T41" s="66"/>
      <c r="U41" s="51" t="str">
        <f t="shared" si="2"/>
        <v/>
      </c>
      <c r="V41" s="50">
        <f t="shared" si="10"/>
        <v>0</v>
      </c>
      <c r="W41" s="67"/>
    </row>
    <row r="42" spans="1:23" ht="26.25" customHeight="1">
      <c r="A42" s="16"/>
      <c r="B42" s="23"/>
      <c r="C42" s="45"/>
      <c r="D42" s="55"/>
      <c r="E42" s="53" t="str">
        <f t="shared" si="0"/>
        <v/>
      </c>
      <c r="F42" s="57"/>
      <c r="G42" s="62"/>
      <c r="H42" s="59">
        <f t="shared" si="3"/>
        <v>0</v>
      </c>
      <c r="I42" s="65"/>
      <c r="J42" s="58" t="str">
        <f t="shared" si="4"/>
        <v/>
      </c>
      <c r="K42" s="57"/>
      <c r="L42" s="62"/>
      <c r="M42" s="59">
        <f t="shared" si="5"/>
        <v>0</v>
      </c>
      <c r="N42" s="40">
        <f t="shared" si="11"/>
        <v>0</v>
      </c>
      <c r="O42" s="32">
        <f t="shared" si="6"/>
        <v>0</v>
      </c>
      <c r="P42" s="32" t="str">
        <f t="shared" si="7"/>
        <v/>
      </c>
      <c r="Q42" s="27" t="str">
        <f t="shared" si="8"/>
        <v/>
      </c>
      <c r="R42" s="50" t="str">
        <f t="shared" si="9"/>
        <v/>
      </c>
      <c r="S42" s="48" t="str">
        <f>IFERROR(VLOOKUP(B42,보유현황!B39:N79,8,0),"")</f>
        <v/>
      </c>
      <c r="T42" s="66"/>
      <c r="U42" s="51" t="str">
        <f t="shared" si="2"/>
        <v/>
      </c>
      <c r="V42" s="50">
        <f t="shared" si="10"/>
        <v>0</v>
      </c>
      <c r="W42" s="67"/>
    </row>
    <row r="43" spans="1:23" ht="26.25" customHeight="1">
      <c r="A43" s="16"/>
      <c r="B43" s="23"/>
      <c r="C43" s="45"/>
      <c r="D43" s="55"/>
      <c r="E43" s="53" t="str">
        <f t="shared" si="0"/>
        <v/>
      </c>
      <c r="F43" s="57"/>
      <c r="G43" s="62"/>
      <c r="H43" s="59">
        <f t="shared" si="3"/>
        <v>0</v>
      </c>
      <c r="I43" s="65"/>
      <c r="J43" s="58" t="str">
        <f t="shared" si="4"/>
        <v/>
      </c>
      <c r="K43" s="57"/>
      <c r="L43" s="62"/>
      <c r="M43" s="59">
        <f t="shared" si="5"/>
        <v>0</v>
      </c>
      <c r="N43" s="40">
        <f t="shared" si="11"/>
        <v>0</v>
      </c>
      <c r="O43" s="32">
        <f t="shared" si="6"/>
        <v>0</v>
      </c>
      <c r="P43" s="32" t="str">
        <f t="shared" si="7"/>
        <v/>
      </c>
      <c r="Q43" s="27" t="str">
        <f t="shared" si="8"/>
        <v/>
      </c>
      <c r="R43" s="50" t="str">
        <f t="shared" si="9"/>
        <v/>
      </c>
      <c r="S43" s="48" t="str">
        <f>IFERROR(VLOOKUP(B43,보유현황!B40:N80,8,0),"")</f>
        <v/>
      </c>
      <c r="T43" s="66"/>
      <c r="U43" s="51" t="str">
        <f t="shared" si="2"/>
        <v/>
      </c>
      <c r="V43" s="50">
        <f t="shared" si="10"/>
        <v>0</v>
      </c>
      <c r="W43" s="67"/>
    </row>
    <row r="44" spans="1:23" ht="26.25" customHeight="1">
      <c r="A44" s="16"/>
      <c r="B44" s="23"/>
      <c r="C44" s="45"/>
      <c r="D44" s="55"/>
      <c r="E44" s="53" t="str">
        <f t="shared" si="0"/>
        <v/>
      </c>
      <c r="F44" s="57"/>
      <c r="G44" s="62"/>
      <c r="H44" s="59">
        <f t="shared" si="3"/>
        <v>0</v>
      </c>
      <c r="I44" s="65"/>
      <c r="J44" s="58" t="str">
        <f t="shared" si="4"/>
        <v/>
      </c>
      <c r="K44" s="57"/>
      <c r="L44" s="62"/>
      <c r="M44" s="59">
        <f t="shared" si="5"/>
        <v>0</v>
      </c>
      <c r="N44" s="40">
        <f t="shared" si="11"/>
        <v>0</v>
      </c>
      <c r="O44" s="32">
        <f t="shared" si="6"/>
        <v>0</v>
      </c>
      <c r="P44" s="32" t="str">
        <f t="shared" si="7"/>
        <v/>
      </c>
      <c r="Q44" s="27" t="str">
        <f t="shared" si="8"/>
        <v/>
      </c>
      <c r="R44" s="50" t="str">
        <f t="shared" si="9"/>
        <v/>
      </c>
      <c r="S44" s="48" t="str">
        <f>IFERROR(VLOOKUP(B44,보유현황!B41:N81,8,0),"")</f>
        <v/>
      </c>
      <c r="T44" s="66"/>
      <c r="U44" s="51" t="str">
        <f t="shared" si="2"/>
        <v/>
      </c>
      <c r="V44" s="50">
        <f t="shared" si="10"/>
        <v>0</v>
      </c>
      <c r="W44" s="67"/>
    </row>
    <row r="45" spans="1:23" ht="26.25" customHeight="1">
      <c r="A45" s="16"/>
      <c r="B45" s="23"/>
      <c r="C45" s="45"/>
      <c r="D45" s="55"/>
      <c r="E45" s="53" t="str">
        <f t="shared" si="0"/>
        <v/>
      </c>
      <c r="F45" s="57"/>
      <c r="G45" s="62"/>
      <c r="H45" s="59">
        <f t="shared" si="3"/>
        <v>0</v>
      </c>
      <c r="I45" s="65"/>
      <c r="J45" s="58" t="str">
        <f t="shared" si="4"/>
        <v/>
      </c>
      <c r="K45" s="57"/>
      <c r="L45" s="62"/>
      <c r="M45" s="59">
        <f t="shared" si="5"/>
        <v>0</v>
      </c>
      <c r="N45" s="40">
        <f t="shared" si="11"/>
        <v>0</v>
      </c>
      <c r="O45" s="32">
        <f t="shared" si="6"/>
        <v>0</v>
      </c>
      <c r="P45" s="32" t="str">
        <f t="shared" si="7"/>
        <v/>
      </c>
      <c r="Q45" s="27" t="str">
        <f t="shared" si="8"/>
        <v/>
      </c>
      <c r="R45" s="50" t="str">
        <f t="shared" si="9"/>
        <v/>
      </c>
      <c r="S45" s="48" t="str">
        <f>IFERROR(VLOOKUP(B45,보유현황!B42:N82,8,0),"")</f>
        <v/>
      </c>
      <c r="T45" s="66"/>
      <c r="U45" s="51" t="str">
        <f t="shared" si="2"/>
        <v/>
      </c>
      <c r="V45" s="50">
        <f t="shared" si="10"/>
        <v>0</v>
      </c>
      <c r="W45" s="67"/>
    </row>
    <row r="46" spans="1:23" ht="26.25" customHeight="1">
      <c r="A46" s="16"/>
      <c r="B46" s="23"/>
      <c r="C46" s="45"/>
      <c r="D46" s="55"/>
      <c r="E46" s="53" t="str">
        <f t="shared" si="0"/>
        <v/>
      </c>
      <c r="F46" s="57"/>
      <c r="G46" s="62"/>
      <c r="H46" s="59">
        <f t="shared" si="3"/>
        <v>0</v>
      </c>
      <c r="I46" s="64"/>
      <c r="J46" s="58" t="str">
        <f t="shared" si="4"/>
        <v/>
      </c>
      <c r="K46" s="57"/>
      <c r="L46" s="62"/>
      <c r="M46" s="59">
        <f t="shared" si="5"/>
        <v>0</v>
      </c>
      <c r="N46" s="40">
        <f t="shared" si="11"/>
        <v>0</v>
      </c>
      <c r="O46" s="32">
        <f t="shared" si="6"/>
        <v>0</v>
      </c>
      <c r="P46" s="32" t="str">
        <f t="shared" si="7"/>
        <v/>
      </c>
      <c r="Q46" s="27" t="str">
        <f t="shared" si="8"/>
        <v/>
      </c>
      <c r="R46" s="50" t="str">
        <f t="shared" si="9"/>
        <v/>
      </c>
      <c r="S46" s="48" t="str">
        <f>IFERROR(VLOOKUP(B46,보유현황!B43:N83,8,0),"")</f>
        <v/>
      </c>
      <c r="T46" s="66"/>
      <c r="U46" s="51" t="str">
        <f t="shared" si="2"/>
        <v/>
      </c>
      <c r="V46" s="50">
        <f t="shared" si="10"/>
        <v>0</v>
      </c>
      <c r="W46" s="68"/>
    </row>
    <row r="47" spans="1:23" ht="26.25" customHeight="1">
      <c r="A47" s="16"/>
      <c r="B47" s="23"/>
      <c r="C47" s="45"/>
      <c r="D47" s="55"/>
      <c r="E47" s="53" t="str">
        <f t="shared" si="0"/>
        <v/>
      </c>
      <c r="F47" s="57"/>
      <c r="G47" s="62"/>
      <c r="H47" s="59">
        <f t="shared" si="3"/>
        <v>0</v>
      </c>
      <c r="I47" s="65"/>
      <c r="J47" s="58" t="str">
        <f t="shared" si="4"/>
        <v/>
      </c>
      <c r="K47" s="57"/>
      <c r="L47" s="62"/>
      <c r="M47" s="59">
        <f t="shared" si="5"/>
        <v>0</v>
      </c>
      <c r="N47" s="40">
        <f t="shared" si="11"/>
        <v>0</v>
      </c>
      <c r="O47" s="32">
        <f t="shared" si="6"/>
        <v>0</v>
      </c>
      <c r="P47" s="32" t="str">
        <f t="shared" si="7"/>
        <v/>
      </c>
      <c r="Q47" s="27" t="str">
        <f t="shared" si="8"/>
        <v/>
      </c>
      <c r="R47" s="50" t="str">
        <f t="shared" si="9"/>
        <v/>
      </c>
      <c r="S47" s="48" t="str">
        <f>IFERROR(VLOOKUP(B47,보유현황!B44:N84,8,0),"")</f>
        <v/>
      </c>
      <c r="T47" s="66"/>
      <c r="U47" s="51" t="str">
        <f t="shared" si="2"/>
        <v/>
      </c>
      <c r="V47" s="50">
        <f t="shared" si="10"/>
        <v>0</v>
      </c>
      <c r="W47" s="68"/>
    </row>
    <row r="48" spans="1:23" ht="26.25" customHeight="1">
      <c r="A48" s="16"/>
      <c r="B48" s="23"/>
      <c r="C48" s="45"/>
      <c r="D48" s="55"/>
      <c r="E48" s="53" t="str">
        <f t="shared" si="0"/>
        <v/>
      </c>
      <c r="F48" s="57"/>
      <c r="G48" s="62"/>
      <c r="H48" s="59">
        <f t="shared" si="3"/>
        <v>0</v>
      </c>
      <c r="I48" s="65"/>
      <c r="J48" s="58" t="str">
        <f t="shared" si="4"/>
        <v/>
      </c>
      <c r="K48" s="57"/>
      <c r="L48" s="62"/>
      <c r="M48" s="59">
        <f t="shared" si="5"/>
        <v>0</v>
      </c>
      <c r="N48" s="40">
        <f t="shared" si="11"/>
        <v>0</v>
      </c>
      <c r="O48" s="32">
        <f t="shared" si="6"/>
        <v>0</v>
      </c>
      <c r="P48" s="32" t="str">
        <f t="shared" si="7"/>
        <v/>
      </c>
      <c r="Q48" s="27" t="str">
        <f t="shared" si="8"/>
        <v/>
      </c>
      <c r="R48" s="50" t="str">
        <f t="shared" si="9"/>
        <v/>
      </c>
      <c r="S48" s="48" t="str">
        <f>IFERROR(VLOOKUP(B48,보유현황!B45:N85,8,0),"")</f>
        <v/>
      </c>
      <c r="T48" s="66"/>
      <c r="U48" s="51" t="str">
        <f t="shared" si="2"/>
        <v/>
      </c>
      <c r="V48" s="50">
        <f t="shared" si="10"/>
        <v>0</v>
      </c>
      <c r="W48" s="67"/>
    </row>
    <row r="49" spans="1:23" ht="26.25" customHeight="1">
      <c r="A49" s="16"/>
      <c r="B49" s="23"/>
      <c r="C49" s="45"/>
      <c r="D49" s="55"/>
      <c r="E49" s="53" t="str">
        <f t="shared" si="0"/>
        <v/>
      </c>
      <c r="F49" s="57"/>
      <c r="G49" s="62"/>
      <c r="H49" s="59">
        <f t="shared" si="3"/>
        <v>0</v>
      </c>
      <c r="I49" s="65"/>
      <c r="J49" s="58" t="str">
        <f t="shared" si="4"/>
        <v/>
      </c>
      <c r="K49" s="57"/>
      <c r="L49" s="62"/>
      <c r="M49" s="59">
        <f t="shared" si="5"/>
        <v>0</v>
      </c>
      <c r="N49" s="40">
        <f t="shared" si="11"/>
        <v>0</v>
      </c>
      <c r="O49" s="32">
        <f t="shared" si="6"/>
        <v>0</v>
      </c>
      <c r="P49" s="32" t="str">
        <f t="shared" si="7"/>
        <v/>
      </c>
      <c r="Q49" s="27" t="str">
        <f t="shared" si="8"/>
        <v/>
      </c>
      <c r="R49" s="50" t="str">
        <f t="shared" si="9"/>
        <v/>
      </c>
      <c r="S49" s="48" t="str">
        <f>IFERROR(VLOOKUP(B49,보유현황!B46:N86,8,0),"")</f>
        <v/>
      </c>
      <c r="T49" s="66"/>
      <c r="U49" s="51" t="str">
        <f t="shared" si="2"/>
        <v/>
      </c>
      <c r="V49" s="50">
        <f t="shared" si="10"/>
        <v>0</v>
      </c>
      <c r="W49" s="68"/>
    </row>
  </sheetData>
  <autoFilter ref="A10:X49"/>
  <mergeCells count="11">
    <mergeCell ref="B9:B10"/>
    <mergeCell ref="C9:C10"/>
    <mergeCell ref="W9:W10"/>
    <mergeCell ref="S9:S10"/>
    <mergeCell ref="N9:R9"/>
    <mergeCell ref="D9:G9"/>
    <mergeCell ref="H9:H10"/>
    <mergeCell ref="I9:L9"/>
    <mergeCell ref="M9:M10"/>
    <mergeCell ref="U9:V9"/>
    <mergeCell ref="T9:T10"/>
  </mergeCells>
  <phoneticPr fontId="1" type="noConversion"/>
  <conditionalFormatting sqref="N6:P6 S6 Q11:R49 U11:V49">
    <cfRule type="cellIs" dxfId="9" priority="9" operator="greaterThan">
      <formula>0</formula>
    </cfRule>
  </conditionalFormatting>
  <conditionalFormatting sqref="N6:P6 S6 Q11:R49 U11:V49">
    <cfRule type="cellIs" dxfId="8" priority="10" operator="lessThan">
      <formula>0</formula>
    </cfRule>
  </conditionalFormatting>
  <conditionalFormatting sqref="C4">
    <cfRule type="cellIs" dxfId="7" priority="11" operator="greaterThan">
      <formula>0</formula>
    </cfRule>
  </conditionalFormatting>
  <conditionalFormatting sqref="C4">
    <cfRule type="cellIs" dxfId="6" priority="12" operator="lessThan">
      <formula>0</formula>
    </cfRule>
  </conditionalFormatting>
  <conditionalFormatting sqref="V8">
    <cfRule type="cellIs" dxfId="5" priority="5" operator="greaterThan">
      <formula>0</formula>
    </cfRule>
  </conditionalFormatting>
  <conditionalFormatting sqref="V8">
    <cfRule type="cellIs" dxfId="4" priority="6" operator="lessThan">
      <formula>0</formula>
    </cfRule>
  </conditionalFormatting>
  <conditionalFormatting sqref="R8">
    <cfRule type="cellIs" dxfId="3" priority="3" operator="greaterThan">
      <formula>0</formula>
    </cfRule>
  </conditionalFormatting>
  <conditionalFormatting sqref="R8">
    <cfRule type="cellIs" dxfId="2" priority="4" operator="lessThan">
      <formula>0</formula>
    </cfRule>
  </conditionalFormatting>
  <dataValidations disablePrompts="1" count="1">
    <dataValidation type="list" allowBlank="1" showInputMessage="1" showErrorMessage="1" sqref="C11:C1048576">
      <formula1>"신한금융투자,NH투자증권,한국투자증권,삼성증권,키움증권"</formula1>
    </dataValidation>
  </dataValidation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514"/>
  <sheetViews>
    <sheetView showGridLines="0" workbookViewId="0">
      <pane ySplit="7" topLeftCell="A8" activePane="bottomLeft" state="frozen"/>
      <selection pane="bottomLeft" activeCell="I8" sqref="I8:I154"/>
    </sheetView>
  </sheetViews>
  <sheetFormatPr defaultColWidth="14.42578125" defaultRowHeight="15.75" customHeight="1"/>
  <cols>
    <col min="1" max="1" width="1.42578125" style="3" customWidth="1"/>
    <col min="2" max="6" width="20.42578125" style="3" customWidth="1"/>
    <col min="7" max="7" width="1.42578125" style="3" customWidth="1"/>
    <col min="8" max="8" width="14.42578125" style="3"/>
    <col min="9" max="9" width="14.42578125" style="31"/>
    <col min="10" max="16384" width="14.42578125" style="3"/>
  </cols>
  <sheetData>
    <row r="1" spans="1:27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30.75" customHeight="1">
      <c r="A2" s="4"/>
      <c r="B2" s="104" t="s">
        <v>12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5"/>
      <c r="P2" s="4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5" customHeight="1">
      <c r="A3" s="1"/>
      <c r="B3" s="1"/>
      <c r="C3" s="1"/>
      <c r="D3" s="1"/>
      <c r="E3" s="1"/>
      <c r="G3" s="1"/>
      <c r="H3" s="1"/>
      <c r="I3" s="1"/>
      <c r="J3" s="1"/>
      <c r="K3" s="1"/>
      <c r="L3" s="1"/>
      <c r="M3" s="1"/>
      <c r="N3" s="1"/>
      <c r="O3" s="2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" customHeight="1">
      <c r="A4" s="1"/>
      <c r="B4" s="1"/>
      <c r="C4" s="1"/>
      <c r="D4" s="1"/>
      <c r="F4" s="6" t="s">
        <v>15</v>
      </c>
      <c r="G4" s="1"/>
      <c r="H4" s="1"/>
      <c r="I4" s="1"/>
      <c r="J4" s="1"/>
      <c r="K4" s="1"/>
      <c r="L4" s="1"/>
      <c r="M4" s="1"/>
      <c r="N4" s="1"/>
      <c r="O4" s="2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5" customHeight="1">
      <c r="A5" s="1"/>
      <c r="B5" s="1"/>
      <c r="C5" s="1"/>
      <c r="D5" s="1"/>
      <c r="E5" s="1"/>
      <c r="F5" s="7">
        <f>SUM(F8:F514)</f>
        <v>31475</v>
      </c>
      <c r="G5" s="1"/>
      <c r="H5" s="1"/>
      <c r="I5" s="1"/>
      <c r="J5" s="1"/>
      <c r="K5" s="1"/>
      <c r="L5" s="1"/>
      <c r="M5" s="1"/>
      <c r="N5" s="1"/>
      <c r="O5" s="2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6" customHeight="1">
      <c r="A6" s="1"/>
      <c r="B6" s="1"/>
      <c r="C6" s="1"/>
      <c r="D6" s="1"/>
      <c r="E6" s="1"/>
      <c r="F6" s="6"/>
      <c r="G6" s="1"/>
      <c r="H6" s="1"/>
      <c r="I6" s="1"/>
      <c r="J6" s="1"/>
      <c r="K6" s="1"/>
      <c r="L6" s="1"/>
      <c r="M6" s="1"/>
      <c r="N6" s="1"/>
      <c r="O6" s="2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2.5" customHeight="1">
      <c r="A7" s="8"/>
      <c r="B7" s="9" t="s">
        <v>13</v>
      </c>
      <c r="C7" s="9" t="s">
        <v>2</v>
      </c>
      <c r="D7" s="9" t="s">
        <v>3</v>
      </c>
      <c r="E7" s="9" t="s">
        <v>4</v>
      </c>
      <c r="F7" s="9" t="s">
        <v>14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 ht="22.5" customHeight="1">
      <c r="A8" s="10"/>
      <c r="B8" s="11">
        <v>44197</v>
      </c>
      <c r="C8" s="12">
        <f>SUMIF('주식 매매일지'!$J$11:$J$99999,YEAR(B8)&amp;"/"&amp;MONTH(B8),'주식 매매일지'!$M$11:$M$99999)</f>
        <v>0</v>
      </c>
      <c r="D8" s="12">
        <f>SUMIF('주식 매매일지'!$E$11:$E$99999,YEAR(B8)&amp;"/"&amp;MONTH(B8),'주식 매매일지'!$H$11:$H$99999)</f>
        <v>0</v>
      </c>
      <c r="E8" s="12">
        <f>SUMIF('주식 매매일지'!$J$11:$J$99999,YEAR(B8)&amp;"/"&amp;MONTH(B8),'주식 매매일지'!$T$11:$T$99999)</f>
        <v>0</v>
      </c>
      <c r="F8" s="12">
        <f>SUMIF('주식 매매일지'!$J$11:$J$99999,YEAR(B8)&amp;"/"&amp;MONTH(B8),'주식 매매일지'!$V$11:$V$99999)</f>
        <v>0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</row>
    <row r="9" spans="1:27" ht="22.5" customHeight="1">
      <c r="A9" s="10"/>
      <c r="B9" s="11">
        <v>44228</v>
      </c>
      <c r="C9" s="12">
        <f>SUMIF('주식 매매일지'!$J$11:$J$99999,YEAR(B9)&amp;"/"&amp;MONTH(B9),'주식 매매일지'!$M$11:$M$99999)</f>
        <v>0</v>
      </c>
      <c r="D9" s="12">
        <f>SUMIF('주식 매매일지'!$E$11:$E$99999,YEAR(B9)&amp;"/"&amp;MONTH(B9),'주식 매매일지'!$H$11:$H$99999)</f>
        <v>0</v>
      </c>
      <c r="E9" s="12">
        <f>SUMIF('주식 매매일지'!$J$11:$J$99999,YEAR(B9)&amp;"/"&amp;MONTH(B9),'주식 매매일지'!$T$11:$T$99999)</f>
        <v>0</v>
      </c>
      <c r="F9" s="12">
        <f>SUMIF('주식 매매일지'!$J$11:$J$99999,YEAR(B9)&amp;"/"&amp;MONTH(B9),'주식 매매일지'!$V$11:$V$99999)</f>
        <v>0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</row>
    <row r="10" spans="1:27" ht="22.5" customHeight="1">
      <c r="A10" s="10"/>
      <c r="B10" s="11">
        <v>44256</v>
      </c>
      <c r="C10" s="12">
        <f>SUMIF('주식 매매일지'!$J$11:$J$99999,YEAR(B10)&amp;"/"&amp;MONTH(B10),'주식 매매일지'!$M$11:$M$99999)</f>
        <v>0</v>
      </c>
      <c r="D10" s="12">
        <f>SUMIF('주식 매매일지'!$E$11:$E$99999,YEAR(B10)&amp;"/"&amp;MONTH(B10),'주식 매매일지'!$H$11:$H$99999)</f>
        <v>0</v>
      </c>
      <c r="E10" s="12">
        <f>SUMIF('주식 매매일지'!$J$11:$J$99999,YEAR(B10)&amp;"/"&amp;MONTH(B10),'주식 매매일지'!$T$11:$T$99999)</f>
        <v>0</v>
      </c>
      <c r="F10" s="12">
        <f>SUMIF('주식 매매일지'!$J$11:$J$99999,YEAR(B10)&amp;"/"&amp;MONTH(B10),'주식 매매일지'!$V$11:$V$99999)</f>
        <v>0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</row>
    <row r="11" spans="1:27" ht="22.5" customHeight="1">
      <c r="A11" s="10"/>
      <c r="B11" s="11">
        <v>44287</v>
      </c>
      <c r="C11" s="12">
        <f>SUMIF('주식 매매일지'!$J$11:$J$99999,YEAR(B11)&amp;"/"&amp;MONTH(B11),'주식 매매일지'!$M$11:$M$99999)</f>
        <v>54600</v>
      </c>
      <c r="D11" s="12">
        <f>SUMIF('주식 매매일지'!$E$11:$E$99999,YEAR(B11)&amp;"/"&amp;MONTH(B11),'주식 매매일지'!$H$11:$H$99999)</f>
        <v>25273000</v>
      </c>
      <c r="E11" s="12">
        <f>SUMIF('주식 매매일지'!$J$11:$J$99999,YEAR(B11)&amp;"/"&amp;MONTH(B11),'주식 매매일지'!$T$11:$T$99999)</f>
        <v>125</v>
      </c>
      <c r="F11" s="12">
        <f>SUMIF('주식 매매일지'!$J$11:$J$99999,YEAR(B11)&amp;"/"&amp;MONTH(B11),'주식 매매일지'!$V$11:$V$99999)</f>
        <v>31475</v>
      </c>
      <c r="G11" s="10"/>
      <c r="H11" s="10"/>
      <c r="I11" s="73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</row>
    <row r="12" spans="1:27" ht="22.5" customHeight="1">
      <c r="A12" s="10"/>
      <c r="B12" s="11">
        <v>44317</v>
      </c>
      <c r="C12" s="12">
        <f>SUMIF('주식 매매일지'!$J$11:$J$99999,YEAR(B12)&amp;"/"&amp;MONTH(B12),'주식 매매일지'!$M$11:$M$99999)</f>
        <v>0</v>
      </c>
      <c r="D12" s="12">
        <f>SUMIF('주식 매매일지'!$E$11:$E$99999,YEAR(B12)&amp;"/"&amp;MONTH(B12),'주식 매매일지'!$H$11:$H$99999)</f>
        <v>0</v>
      </c>
      <c r="E12" s="12">
        <f>SUMIF('주식 매매일지'!$J$11:$J$99999,YEAR(B12)&amp;"/"&amp;MONTH(B12),'주식 매매일지'!$T$11:$T$99999)</f>
        <v>0</v>
      </c>
      <c r="F12" s="12">
        <f>SUMIF('주식 매매일지'!$J$11:$J$99999,YEAR(B12)&amp;"/"&amp;MONTH(B12),'주식 매매일지'!$V$11:$V$99999)</f>
        <v>0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 spans="1:27" ht="22.5" customHeight="1">
      <c r="A13" s="10"/>
      <c r="B13" s="11">
        <v>44348</v>
      </c>
      <c r="C13" s="12">
        <f>SUMIF('주식 매매일지'!$J$11:$J$99999,YEAR(B13)&amp;"/"&amp;MONTH(B13),'주식 매매일지'!$M$11:$M$99999)</f>
        <v>0</v>
      </c>
      <c r="D13" s="12">
        <f>SUMIF('주식 매매일지'!$E$11:$E$99999,YEAR(B13)&amp;"/"&amp;MONTH(B13),'주식 매매일지'!$H$11:$H$99999)</f>
        <v>0</v>
      </c>
      <c r="E13" s="12">
        <f>SUMIF('주식 매매일지'!$J$11:$J$99999,YEAR(B13)&amp;"/"&amp;MONTH(B13),'주식 매매일지'!$T$11:$T$99999)</f>
        <v>0</v>
      </c>
      <c r="F13" s="12">
        <f>SUMIF('주식 매매일지'!$J$11:$J$99999,YEAR(B13)&amp;"/"&amp;MONTH(B13),'주식 매매일지'!$V$11:$V$99999)</f>
        <v>0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</row>
    <row r="14" spans="1:27" ht="22.5" customHeight="1">
      <c r="A14" s="10"/>
      <c r="B14" s="11">
        <v>44378</v>
      </c>
      <c r="C14" s="12">
        <f>SUMIF('주식 매매일지'!$J$11:$J$99999,YEAR(B14)&amp;"/"&amp;MONTH(B14),'주식 매매일지'!$M$11:$M$99999)</f>
        <v>0</v>
      </c>
      <c r="D14" s="12">
        <f>SUMIF('주식 매매일지'!$E$11:$E$99999,YEAR(B14)&amp;"/"&amp;MONTH(B14),'주식 매매일지'!$H$11:$H$99999)</f>
        <v>0</v>
      </c>
      <c r="E14" s="12">
        <f>SUMIF('주식 매매일지'!$J$11:$J$99999,YEAR(B14)&amp;"/"&amp;MONTH(B14),'주식 매매일지'!$T$11:$T$99999)</f>
        <v>0</v>
      </c>
      <c r="F14" s="12">
        <f>SUMIF('주식 매매일지'!$J$11:$J$99999,YEAR(B14)&amp;"/"&amp;MONTH(B14),'주식 매매일지'!$V$11:$V$99999)</f>
        <v>0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</row>
    <row r="15" spans="1:27" ht="22.5" customHeight="1">
      <c r="A15" s="10"/>
      <c r="B15" s="11">
        <v>44409</v>
      </c>
      <c r="C15" s="12">
        <f>SUMIF('주식 매매일지'!$J$11:$J$99999,YEAR(B15)&amp;"/"&amp;MONTH(B15),'주식 매매일지'!$M$11:$M$99999)</f>
        <v>0</v>
      </c>
      <c r="D15" s="12">
        <f>SUMIF('주식 매매일지'!$E$11:$E$99999,YEAR(B15)&amp;"/"&amp;MONTH(B15),'주식 매매일지'!$H$11:$H$99999)</f>
        <v>0</v>
      </c>
      <c r="E15" s="12">
        <f>SUMIF('주식 매매일지'!$J$11:$J$99999,YEAR(B15)&amp;"/"&amp;MONTH(B15),'주식 매매일지'!$T$11:$T$99999)</f>
        <v>0</v>
      </c>
      <c r="F15" s="12">
        <f>SUMIF('주식 매매일지'!$J$11:$J$99999,YEAR(B15)&amp;"/"&amp;MONTH(B15),'주식 매매일지'!$V$11:$V$99999)</f>
        <v>0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</row>
    <row r="16" spans="1:27" ht="22.5" customHeight="1">
      <c r="A16" s="10"/>
      <c r="B16" s="11">
        <v>44440</v>
      </c>
      <c r="C16" s="12">
        <f>SUMIF('주식 매매일지'!$J$11:$J$99999,YEAR(B16)&amp;"/"&amp;MONTH(B16),'주식 매매일지'!$M$11:$M$99999)</f>
        <v>0</v>
      </c>
      <c r="D16" s="12">
        <f>SUMIF('주식 매매일지'!$E$11:$E$99999,YEAR(B16)&amp;"/"&amp;MONTH(B16),'주식 매매일지'!$H$11:$H$99999)</f>
        <v>0</v>
      </c>
      <c r="E16" s="12">
        <f>SUMIF('주식 매매일지'!$J$11:$J$99999,YEAR(B16)&amp;"/"&amp;MONTH(B16),'주식 매매일지'!$T$11:$T$99999)</f>
        <v>0</v>
      </c>
      <c r="F16" s="12">
        <f>SUMIF('주식 매매일지'!$J$11:$J$99999,YEAR(B16)&amp;"/"&amp;MONTH(B16),'주식 매매일지'!$V$11:$V$99999)</f>
        <v>0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</row>
    <row r="17" spans="1:27" ht="22.5" customHeight="1">
      <c r="A17" s="10"/>
      <c r="B17" s="11">
        <v>44470</v>
      </c>
      <c r="C17" s="12">
        <f>SUMIF('주식 매매일지'!$J$11:$J$99999,YEAR(B17)&amp;"/"&amp;MONTH(B17),'주식 매매일지'!$M$11:$M$99999)</f>
        <v>0</v>
      </c>
      <c r="D17" s="12">
        <f>SUMIF('주식 매매일지'!$E$11:$E$99999,YEAR(B17)&amp;"/"&amp;MONTH(B17),'주식 매매일지'!$H$11:$H$99999)</f>
        <v>0</v>
      </c>
      <c r="E17" s="12">
        <f>SUMIF('주식 매매일지'!$J$11:$J$99999,YEAR(B17)&amp;"/"&amp;MONTH(B17),'주식 매매일지'!$T$11:$T$99999)</f>
        <v>0</v>
      </c>
      <c r="F17" s="12">
        <f>SUMIF('주식 매매일지'!$J$11:$J$99999,YEAR(B17)&amp;"/"&amp;MONTH(B17),'주식 매매일지'!$V$11:$V$99999)</f>
        <v>0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</row>
    <row r="18" spans="1:27" ht="22.5" customHeight="1">
      <c r="A18" s="10"/>
      <c r="B18" s="11">
        <v>44501</v>
      </c>
      <c r="C18" s="12">
        <f>SUMIF('주식 매매일지'!$J$11:$J$99999,YEAR(B18)&amp;"/"&amp;MONTH(B18),'주식 매매일지'!$M$11:$M$99999)</f>
        <v>0</v>
      </c>
      <c r="D18" s="12">
        <f>SUMIF('주식 매매일지'!$E$11:$E$99999,YEAR(B18)&amp;"/"&amp;MONTH(B18),'주식 매매일지'!$H$11:$H$99999)</f>
        <v>0</v>
      </c>
      <c r="E18" s="12">
        <f>SUMIF('주식 매매일지'!$J$11:$J$99999,YEAR(B18)&amp;"/"&amp;MONTH(B18),'주식 매매일지'!$T$11:$T$99999)</f>
        <v>0</v>
      </c>
      <c r="F18" s="12">
        <f>SUMIF('주식 매매일지'!$J$11:$J$99999,YEAR(B18)&amp;"/"&amp;MONTH(B18),'주식 매매일지'!$V$11:$V$99999)</f>
        <v>0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</row>
    <row r="19" spans="1:27" ht="22.5" customHeight="1">
      <c r="A19" s="10"/>
      <c r="B19" s="11">
        <v>44531</v>
      </c>
      <c r="C19" s="12">
        <f>SUMIF('주식 매매일지'!$J$11:$J$99999,YEAR(B19)&amp;"/"&amp;MONTH(B19),'주식 매매일지'!$M$11:$M$99999)</f>
        <v>0</v>
      </c>
      <c r="D19" s="12">
        <f>SUMIF('주식 매매일지'!$E$11:$E$99999,YEAR(B19)&amp;"/"&amp;MONTH(B19),'주식 매매일지'!$H$11:$H$99999)</f>
        <v>0</v>
      </c>
      <c r="E19" s="12">
        <f>SUMIF('주식 매매일지'!$J$11:$J$99999,YEAR(B19)&amp;"/"&amp;MONTH(B19),'주식 매매일지'!$T$11:$T$99999)</f>
        <v>0</v>
      </c>
      <c r="F19" s="12">
        <f>SUMIF('주식 매매일지'!$J$11:$J$99999,YEAR(B19)&amp;"/"&amp;MONTH(B19),'주식 매매일지'!$V$11:$V$99999)</f>
        <v>0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</row>
    <row r="20" spans="1:27" ht="22.5" customHeight="1">
      <c r="A20" s="10"/>
      <c r="B20" s="11">
        <v>44562</v>
      </c>
      <c r="C20" s="12">
        <f>SUMIF('주식 매매일지'!$J$11:$J$99999,YEAR(B20)&amp;"/"&amp;MONTH(B20),'주식 매매일지'!$M$11:$M$99999)</f>
        <v>0</v>
      </c>
      <c r="D20" s="12">
        <f>SUMIF('주식 매매일지'!$E$11:$E$99999,YEAR(B20)&amp;"/"&amp;MONTH(B20),'주식 매매일지'!$H$11:$H$99999)</f>
        <v>0</v>
      </c>
      <c r="E20" s="12">
        <f>SUMIF('주식 매매일지'!$J$11:$J$99999,YEAR(B20)&amp;"/"&amp;MONTH(B20),'주식 매매일지'!$T$11:$T$99999)</f>
        <v>0</v>
      </c>
      <c r="F20" s="12">
        <f>SUMIF('주식 매매일지'!$J$11:$J$99999,YEAR(B20)&amp;"/"&amp;MONTH(B20),'주식 매매일지'!$V$11:$V$99999)</f>
        <v>0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</row>
    <row r="21" spans="1:27" ht="22.5" customHeight="1">
      <c r="A21" s="10"/>
      <c r="B21" s="11">
        <v>44593</v>
      </c>
      <c r="C21" s="12">
        <f>SUMIF('주식 매매일지'!$J$11:$J$99999,YEAR(B21)&amp;"/"&amp;MONTH(B21),'주식 매매일지'!$M$11:$M$99999)</f>
        <v>0</v>
      </c>
      <c r="D21" s="12">
        <f>SUMIF('주식 매매일지'!$E$11:$E$99999,YEAR(B21)&amp;"/"&amp;MONTH(B21),'주식 매매일지'!$H$11:$H$99999)</f>
        <v>0</v>
      </c>
      <c r="E21" s="12">
        <f>SUMIF('주식 매매일지'!$J$11:$J$99999,YEAR(B21)&amp;"/"&amp;MONTH(B21),'주식 매매일지'!$T$11:$T$99999)</f>
        <v>0</v>
      </c>
      <c r="F21" s="12">
        <f>SUMIF('주식 매매일지'!$J$11:$J$99999,YEAR(B21)&amp;"/"&amp;MONTH(B21),'주식 매매일지'!$V$11:$V$99999)</f>
        <v>0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</row>
    <row r="22" spans="1:27" ht="22.5" customHeight="1">
      <c r="A22" s="10"/>
      <c r="B22" s="11">
        <v>44621</v>
      </c>
      <c r="C22" s="12">
        <f>SUMIF('주식 매매일지'!$J$11:$J$99999,YEAR(B22)&amp;"/"&amp;MONTH(B22),'주식 매매일지'!$M$11:$M$99999)</f>
        <v>0</v>
      </c>
      <c r="D22" s="12">
        <f>SUMIF('주식 매매일지'!$E$11:$E$99999,YEAR(B22)&amp;"/"&amp;MONTH(B22),'주식 매매일지'!$H$11:$H$99999)</f>
        <v>0</v>
      </c>
      <c r="E22" s="12">
        <f>SUMIF('주식 매매일지'!$J$11:$J$99999,YEAR(B22)&amp;"/"&amp;MONTH(B22),'주식 매매일지'!$T$11:$T$99999)</f>
        <v>0</v>
      </c>
      <c r="F22" s="12">
        <f>SUMIF('주식 매매일지'!$J$11:$J$99999,YEAR(B22)&amp;"/"&amp;MONTH(B22),'주식 매매일지'!$V$11:$V$99999)</f>
        <v>0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</row>
    <row r="23" spans="1:27" ht="22.5" customHeight="1">
      <c r="A23" s="10"/>
      <c r="B23" s="11">
        <v>44652</v>
      </c>
      <c r="C23" s="12">
        <f>SUMIF('주식 매매일지'!$J$11:$J$99999,YEAR(B23)&amp;"/"&amp;MONTH(B23),'주식 매매일지'!$M$11:$M$99999)</f>
        <v>0</v>
      </c>
      <c r="D23" s="12">
        <f>SUMIF('주식 매매일지'!$E$11:$E$99999,YEAR(B23)&amp;"/"&amp;MONTH(B23),'주식 매매일지'!$H$11:$H$99999)</f>
        <v>0</v>
      </c>
      <c r="E23" s="12">
        <f>SUMIF('주식 매매일지'!$J$11:$J$99999,YEAR(B23)&amp;"/"&amp;MONTH(B23),'주식 매매일지'!$T$11:$T$99999)</f>
        <v>0</v>
      </c>
      <c r="F23" s="12">
        <f>SUMIF('주식 매매일지'!$J$11:$J$99999,YEAR(B23)&amp;"/"&amp;MONTH(B23),'주식 매매일지'!$V$11:$V$99999)</f>
        <v>0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</row>
    <row r="24" spans="1:27" ht="22.5" customHeight="1">
      <c r="A24" s="10"/>
      <c r="B24" s="11">
        <v>44682</v>
      </c>
      <c r="C24" s="12">
        <f>SUMIF('주식 매매일지'!$J$11:$J$99999,YEAR(B24)&amp;"/"&amp;MONTH(B24),'주식 매매일지'!$M$11:$M$99999)</f>
        <v>0</v>
      </c>
      <c r="D24" s="12">
        <f>SUMIF('주식 매매일지'!$E$11:$E$99999,YEAR(B24)&amp;"/"&amp;MONTH(B24),'주식 매매일지'!$H$11:$H$99999)</f>
        <v>0</v>
      </c>
      <c r="E24" s="12">
        <f>SUMIF('주식 매매일지'!$J$11:$J$99999,YEAR(B24)&amp;"/"&amp;MONTH(B24),'주식 매매일지'!$T$11:$T$99999)</f>
        <v>0</v>
      </c>
      <c r="F24" s="12">
        <f>SUMIF('주식 매매일지'!$J$11:$J$99999,YEAR(B24)&amp;"/"&amp;MONTH(B24),'주식 매매일지'!$V$11:$V$99999)</f>
        <v>0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  <row r="25" spans="1:27" ht="22.5" customHeight="1">
      <c r="A25" s="10"/>
      <c r="B25" s="11">
        <v>44713</v>
      </c>
      <c r="C25" s="12">
        <f>SUMIF('주식 매매일지'!$J$11:$J$99999,YEAR(B25)&amp;"/"&amp;MONTH(B25),'주식 매매일지'!$M$11:$M$99999)</f>
        <v>0</v>
      </c>
      <c r="D25" s="12">
        <f>SUMIF('주식 매매일지'!$E$11:$E$99999,YEAR(B25)&amp;"/"&amp;MONTH(B25),'주식 매매일지'!$H$11:$H$99999)</f>
        <v>0</v>
      </c>
      <c r="E25" s="12">
        <f>SUMIF('주식 매매일지'!$J$11:$J$99999,YEAR(B25)&amp;"/"&amp;MONTH(B25),'주식 매매일지'!$T$11:$T$99999)</f>
        <v>0</v>
      </c>
      <c r="F25" s="12">
        <f>SUMIF('주식 매매일지'!$J$11:$J$99999,YEAR(B25)&amp;"/"&amp;MONTH(B25),'주식 매매일지'!$V$11:$V$99999)</f>
        <v>0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 ht="22.5" customHeight="1">
      <c r="A26" s="10"/>
      <c r="B26" s="11">
        <v>44743</v>
      </c>
      <c r="C26" s="12">
        <f>SUMIF('주식 매매일지'!$J$11:$J$99999,YEAR(B26)&amp;"/"&amp;MONTH(B26),'주식 매매일지'!$M$11:$M$99999)</f>
        <v>0</v>
      </c>
      <c r="D26" s="12">
        <f>SUMIF('주식 매매일지'!$E$11:$E$99999,YEAR(B26)&amp;"/"&amp;MONTH(B26),'주식 매매일지'!$H$11:$H$99999)</f>
        <v>0</v>
      </c>
      <c r="E26" s="12">
        <f>SUMIF('주식 매매일지'!$J$11:$J$99999,YEAR(B26)&amp;"/"&amp;MONTH(B26),'주식 매매일지'!$T$11:$T$99999)</f>
        <v>0</v>
      </c>
      <c r="F26" s="12">
        <f>SUMIF('주식 매매일지'!$J$11:$J$99999,YEAR(B26)&amp;"/"&amp;MONTH(B26),'주식 매매일지'!$V$11:$V$99999)</f>
        <v>0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</row>
    <row r="27" spans="1:27" ht="22.5" customHeight="1">
      <c r="A27" s="10"/>
      <c r="B27" s="11">
        <v>44774</v>
      </c>
      <c r="C27" s="12">
        <f>SUMIF('주식 매매일지'!$J$11:$J$99999,YEAR(B27)&amp;"/"&amp;MONTH(B27),'주식 매매일지'!$M$11:$M$99999)</f>
        <v>0</v>
      </c>
      <c r="D27" s="12">
        <f>SUMIF('주식 매매일지'!$E$11:$E$99999,YEAR(B27)&amp;"/"&amp;MONTH(B27),'주식 매매일지'!$H$11:$H$99999)</f>
        <v>0</v>
      </c>
      <c r="E27" s="12">
        <f>SUMIF('주식 매매일지'!$J$11:$J$99999,YEAR(B27)&amp;"/"&amp;MONTH(B27),'주식 매매일지'!$T$11:$T$99999)</f>
        <v>0</v>
      </c>
      <c r="F27" s="12">
        <f>SUMIF('주식 매매일지'!$J$11:$J$99999,YEAR(B27)&amp;"/"&amp;MONTH(B27),'주식 매매일지'!$V$11:$V$99999)</f>
        <v>0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 spans="1:27" ht="22.5" customHeight="1">
      <c r="A28" s="10"/>
      <c r="B28" s="11">
        <v>44805</v>
      </c>
      <c r="C28" s="12">
        <f>SUMIF('주식 매매일지'!$J$11:$J$99999,YEAR(B28)&amp;"/"&amp;MONTH(B28),'주식 매매일지'!$M$11:$M$99999)</f>
        <v>0</v>
      </c>
      <c r="D28" s="12">
        <f>SUMIF('주식 매매일지'!$E$11:$E$99999,YEAR(B28)&amp;"/"&amp;MONTH(B28),'주식 매매일지'!$H$11:$H$99999)</f>
        <v>0</v>
      </c>
      <c r="E28" s="12">
        <f>SUMIF('주식 매매일지'!$J$11:$J$99999,YEAR(B28)&amp;"/"&amp;MONTH(B28),'주식 매매일지'!$T$11:$T$99999)</f>
        <v>0</v>
      </c>
      <c r="F28" s="12">
        <f>SUMIF('주식 매매일지'!$J$11:$J$99999,YEAR(B28)&amp;"/"&amp;MONTH(B28),'주식 매매일지'!$V$11:$V$99999)</f>
        <v>0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</row>
    <row r="29" spans="1:27" ht="22.5" customHeight="1">
      <c r="A29" s="10"/>
      <c r="B29" s="11">
        <v>44835</v>
      </c>
      <c r="C29" s="12">
        <f>SUMIF('주식 매매일지'!$J$11:$J$99999,YEAR(B29)&amp;"/"&amp;MONTH(B29),'주식 매매일지'!$M$11:$M$99999)</f>
        <v>0</v>
      </c>
      <c r="D29" s="12">
        <f>SUMIF('주식 매매일지'!$E$11:$E$99999,YEAR(B29)&amp;"/"&amp;MONTH(B29),'주식 매매일지'!$H$11:$H$99999)</f>
        <v>0</v>
      </c>
      <c r="E29" s="12">
        <f>SUMIF('주식 매매일지'!$J$11:$J$99999,YEAR(B29)&amp;"/"&amp;MONTH(B29),'주식 매매일지'!$T$11:$T$99999)</f>
        <v>0</v>
      </c>
      <c r="F29" s="12">
        <f>SUMIF('주식 매매일지'!$J$11:$J$99999,YEAR(B29)&amp;"/"&amp;MONTH(B29),'주식 매매일지'!$V$11:$V$99999)</f>
        <v>0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</row>
    <row r="30" spans="1:27" ht="22.5" customHeight="1">
      <c r="A30" s="10"/>
      <c r="B30" s="11">
        <v>44866</v>
      </c>
      <c r="C30" s="12">
        <f>SUMIF('주식 매매일지'!$J$11:$J$99999,YEAR(B30)&amp;"/"&amp;MONTH(B30),'주식 매매일지'!$M$11:$M$99999)</f>
        <v>0</v>
      </c>
      <c r="D30" s="12">
        <f>SUMIF('주식 매매일지'!$E$11:$E$99999,YEAR(B30)&amp;"/"&amp;MONTH(B30),'주식 매매일지'!$H$11:$H$99999)</f>
        <v>0</v>
      </c>
      <c r="E30" s="12">
        <f>SUMIF('주식 매매일지'!$J$11:$J$99999,YEAR(B30)&amp;"/"&amp;MONTH(B30),'주식 매매일지'!$T$11:$T$99999)</f>
        <v>0</v>
      </c>
      <c r="F30" s="12">
        <f>SUMIF('주식 매매일지'!$J$11:$J$99999,YEAR(B30)&amp;"/"&amp;MONTH(B30),'주식 매매일지'!$V$11:$V$99999)</f>
        <v>0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</row>
    <row r="31" spans="1:27" ht="22.5" customHeight="1">
      <c r="A31" s="10"/>
      <c r="B31" s="11">
        <v>44896</v>
      </c>
      <c r="C31" s="12">
        <f>SUMIF('주식 매매일지'!$J$11:$J$99999,YEAR(B31)&amp;"/"&amp;MONTH(B31),'주식 매매일지'!$M$11:$M$99999)</f>
        <v>0</v>
      </c>
      <c r="D31" s="12">
        <f>SUMIF('주식 매매일지'!$E$11:$E$99999,YEAR(B31)&amp;"/"&amp;MONTH(B31),'주식 매매일지'!$H$11:$H$99999)</f>
        <v>0</v>
      </c>
      <c r="E31" s="12">
        <f>SUMIF('주식 매매일지'!$J$11:$J$99999,YEAR(B31)&amp;"/"&amp;MONTH(B31),'주식 매매일지'!$T$11:$T$99999)</f>
        <v>0</v>
      </c>
      <c r="F31" s="12">
        <f>SUMIF('주식 매매일지'!$J$11:$J$99999,YEAR(B31)&amp;"/"&amp;MONTH(B31),'주식 매매일지'!$V$11:$V$99999)</f>
        <v>0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</row>
    <row r="32" spans="1:27" ht="22.5" customHeight="1">
      <c r="A32" s="10"/>
      <c r="B32" s="11">
        <v>44927</v>
      </c>
      <c r="C32" s="12">
        <f>SUMIF('주식 매매일지'!$J$11:$J$99999,YEAR(B32)&amp;"/"&amp;MONTH(B32),'주식 매매일지'!$M$11:$M$99999)</f>
        <v>0</v>
      </c>
      <c r="D32" s="12">
        <f>SUMIF('주식 매매일지'!$E$11:$E$99999,YEAR(B32)&amp;"/"&amp;MONTH(B32),'주식 매매일지'!$H$11:$H$99999)</f>
        <v>0</v>
      </c>
      <c r="E32" s="12">
        <f>SUMIF('주식 매매일지'!$J$11:$J$99999,YEAR(B32)&amp;"/"&amp;MONTH(B32),'주식 매매일지'!$T$11:$T$99999)</f>
        <v>0</v>
      </c>
      <c r="F32" s="12">
        <f>SUMIF('주식 매매일지'!$J$11:$J$99999,YEAR(B32)&amp;"/"&amp;MONTH(B32),'주식 매매일지'!$V$11:$V$99999)</f>
        <v>0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</row>
    <row r="33" spans="1:27" ht="22.5" customHeight="1">
      <c r="A33" s="10"/>
      <c r="B33" s="11">
        <v>44958</v>
      </c>
      <c r="C33" s="12">
        <f>SUMIF('주식 매매일지'!$J$11:$J$99999,YEAR(B33)&amp;"/"&amp;MONTH(B33),'주식 매매일지'!$M$11:$M$99999)</f>
        <v>0</v>
      </c>
      <c r="D33" s="12">
        <f>SUMIF('주식 매매일지'!$E$11:$E$99999,YEAR(B33)&amp;"/"&amp;MONTH(B33),'주식 매매일지'!$H$11:$H$99999)</f>
        <v>0</v>
      </c>
      <c r="E33" s="12">
        <f>SUMIF('주식 매매일지'!$J$11:$J$99999,YEAR(B33)&amp;"/"&amp;MONTH(B33),'주식 매매일지'!$T$11:$T$99999)</f>
        <v>0</v>
      </c>
      <c r="F33" s="12">
        <f>SUMIF('주식 매매일지'!$J$11:$J$99999,YEAR(B33)&amp;"/"&amp;MONTH(B33),'주식 매매일지'!$V$11:$V$99999)</f>
        <v>0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</row>
    <row r="34" spans="1:27" ht="22.5" customHeight="1">
      <c r="A34" s="10"/>
      <c r="B34" s="11">
        <v>44986</v>
      </c>
      <c r="C34" s="12">
        <f>SUMIF('주식 매매일지'!$J$11:$J$99999,YEAR(B34)&amp;"/"&amp;MONTH(B34),'주식 매매일지'!$M$11:$M$99999)</f>
        <v>0</v>
      </c>
      <c r="D34" s="12">
        <f>SUMIF('주식 매매일지'!$E$11:$E$99999,YEAR(B34)&amp;"/"&amp;MONTH(B34),'주식 매매일지'!$H$11:$H$99999)</f>
        <v>0</v>
      </c>
      <c r="E34" s="12">
        <f>SUMIF('주식 매매일지'!$J$11:$J$99999,YEAR(B34)&amp;"/"&amp;MONTH(B34),'주식 매매일지'!$T$11:$T$99999)</f>
        <v>0</v>
      </c>
      <c r="F34" s="12">
        <f>SUMIF('주식 매매일지'!$J$11:$J$99999,YEAR(B34)&amp;"/"&amp;MONTH(B34),'주식 매매일지'!$V$11:$V$99999)</f>
        <v>0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</row>
    <row r="35" spans="1:27" ht="22.5" customHeight="1">
      <c r="A35" s="10"/>
      <c r="B35" s="11">
        <v>45017</v>
      </c>
      <c r="C35" s="12">
        <f>SUMIF('주식 매매일지'!$J$11:$J$99999,YEAR(B35)&amp;"/"&amp;MONTH(B35),'주식 매매일지'!$M$11:$M$99999)</f>
        <v>0</v>
      </c>
      <c r="D35" s="12">
        <f>SUMIF('주식 매매일지'!$E$11:$E$99999,YEAR(B35)&amp;"/"&amp;MONTH(B35),'주식 매매일지'!$H$11:$H$99999)</f>
        <v>0</v>
      </c>
      <c r="E35" s="12">
        <f>SUMIF('주식 매매일지'!$J$11:$J$99999,YEAR(B35)&amp;"/"&amp;MONTH(B35),'주식 매매일지'!$T$11:$T$99999)</f>
        <v>0</v>
      </c>
      <c r="F35" s="12">
        <f>SUMIF('주식 매매일지'!$J$11:$J$99999,YEAR(B35)&amp;"/"&amp;MONTH(B35),'주식 매매일지'!$V$11:$V$99999)</f>
        <v>0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</row>
    <row r="36" spans="1:27" ht="22.5" customHeight="1">
      <c r="A36" s="10"/>
      <c r="B36" s="11">
        <v>45047</v>
      </c>
      <c r="C36" s="12">
        <f>SUMIF('주식 매매일지'!$J$11:$J$99999,YEAR(B36)&amp;"/"&amp;MONTH(B36),'주식 매매일지'!$M$11:$M$99999)</f>
        <v>0</v>
      </c>
      <c r="D36" s="12">
        <f>SUMIF('주식 매매일지'!$E$11:$E$99999,YEAR(B36)&amp;"/"&amp;MONTH(B36),'주식 매매일지'!$H$11:$H$99999)</f>
        <v>0</v>
      </c>
      <c r="E36" s="12">
        <f>SUMIF('주식 매매일지'!$J$11:$J$99999,YEAR(B36)&amp;"/"&amp;MONTH(B36),'주식 매매일지'!$T$11:$T$99999)</f>
        <v>0</v>
      </c>
      <c r="F36" s="12">
        <f>SUMIF('주식 매매일지'!$J$11:$J$99999,YEAR(B36)&amp;"/"&amp;MONTH(B36),'주식 매매일지'!$V$11:$V$99999)</f>
        <v>0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</row>
    <row r="37" spans="1:27" ht="22.5" customHeight="1">
      <c r="A37" s="10"/>
      <c r="B37" s="11">
        <v>45078</v>
      </c>
      <c r="C37" s="12">
        <f>SUMIF('주식 매매일지'!$J$11:$J$99999,YEAR(B37)&amp;"/"&amp;MONTH(B37),'주식 매매일지'!$M$11:$M$99999)</f>
        <v>0</v>
      </c>
      <c r="D37" s="12">
        <f>SUMIF('주식 매매일지'!$E$11:$E$99999,YEAR(B37)&amp;"/"&amp;MONTH(B37),'주식 매매일지'!$H$11:$H$99999)</f>
        <v>0</v>
      </c>
      <c r="E37" s="12">
        <f>SUMIF('주식 매매일지'!$J$11:$J$99999,YEAR(B37)&amp;"/"&amp;MONTH(B37),'주식 매매일지'!$T$11:$T$99999)</f>
        <v>0</v>
      </c>
      <c r="F37" s="12">
        <f>SUMIF('주식 매매일지'!$J$11:$J$99999,YEAR(B37)&amp;"/"&amp;MONTH(B37),'주식 매매일지'!$V$11:$V$99999)</f>
        <v>0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</row>
    <row r="38" spans="1:27" ht="22.5" customHeight="1">
      <c r="A38" s="10"/>
      <c r="B38" s="11">
        <v>45108</v>
      </c>
      <c r="C38" s="12">
        <f>SUMIF('주식 매매일지'!$J$11:$J$99999,YEAR(B38)&amp;"/"&amp;MONTH(B38),'주식 매매일지'!$M$11:$M$99999)</f>
        <v>0</v>
      </c>
      <c r="D38" s="12">
        <f>SUMIF('주식 매매일지'!$E$11:$E$99999,YEAR(B38)&amp;"/"&amp;MONTH(B38),'주식 매매일지'!$H$11:$H$99999)</f>
        <v>0</v>
      </c>
      <c r="E38" s="12">
        <f>SUMIF('주식 매매일지'!$J$11:$J$99999,YEAR(B38)&amp;"/"&amp;MONTH(B38),'주식 매매일지'!$T$11:$T$99999)</f>
        <v>0</v>
      </c>
      <c r="F38" s="12">
        <f>SUMIF('주식 매매일지'!$J$11:$J$99999,YEAR(B38)&amp;"/"&amp;MONTH(B38),'주식 매매일지'!$V$11:$V$99999)</f>
        <v>0</v>
      </c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</row>
    <row r="39" spans="1:27" ht="22.5" customHeight="1">
      <c r="A39" s="10"/>
      <c r="B39" s="11">
        <v>45139</v>
      </c>
      <c r="C39" s="12">
        <f>SUMIF('주식 매매일지'!$J$11:$J$99999,YEAR(B39)&amp;"/"&amp;MONTH(B39),'주식 매매일지'!$M$11:$M$99999)</f>
        <v>0</v>
      </c>
      <c r="D39" s="12">
        <f>SUMIF('주식 매매일지'!$E$11:$E$99999,YEAR(B39)&amp;"/"&amp;MONTH(B39),'주식 매매일지'!$H$11:$H$99999)</f>
        <v>0</v>
      </c>
      <c r="E39" s="12">
        <f>SUMIF('주식 매매일지'!$J$11:$J$99999,YEAR(B39)&amp;"/"&amp;MONTH(B39),'주식 매매일지'!$T$11:$T$99999)</f>
        <v>0</v>
      </c>
      <c r="F39" s="12">
        <f>SUMIF('주식 매매일지'!$J$11:$J$99999,YEAR(B39)&amp;"/"&amp;MONTH(B39),'주식 매매일지'!$V$11:$V$99999)</f>
        <v>0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</row>
    <row r="40" spans="1:27" ht="22.5" customHeight="1">
      <c r="A40" s="10"/>
      <c r="B40" s="11">
        <v>45170</v>
      </c>
      <c r="C40" s="12">
        <f>SUMIF('주식 매매일지'!$J$11:$J$99999,YEAR(B40)&amp;"/"&amp;MONTH(B40),'주식 매매일지'!$M$11:$M$99999)</f>
        <v>0</v>
      </c>
      <c r="D40" s="12">
        <f>SUMIF('주식 매매일지'!$E$11:$E$99999,YEAR(B40)&amp;"/"&amp;MONTH(B40),'주식 매매일지'!$H$11:$H$99999)</f>
        <v>0</v>
      </c>
      <c r="E40" s="12">
        <f>SUMIF('주식 매매일지'!$J$11:$J$99999,YEAR(B40)&amp;"/"&amp;MONTH(B40),'주식 매매일지'!$T$11:$T$99999)</f>
        <v>0</v>
      </c>
      <c r="F40" s="12">
        <f>SUMIF('주식 매매일지'!$J$11:$J$99999,YEAR(B40)&amp;"/"&amp;MONTH(B40),'주식 매매일지'!$V$11:$V$99999)</f>
        <v>0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</row>
    <row r="41" spans="1:27" ht="22.5" customHeight="1">
      <c r="A41" s="10"/>
      <c r="B41" s="11">
        <v>45200</v>
      </c>
      <c r="C41" s="12">
        <f>SUMIF('주식 매매일지'!$J$11:$J$99999,YEAR(B41)&amp;"/"&amp;MONTH(B41),'주식 매매일지'!$M$11:$M$99999)</f>
        <v>0</v>
      </c>
      <c r="D41" s="12">
        <f>SUMIF('주식 매매일지'!$E$11:$E$99999,YEAR(B41)&amp;"/"&amp;MONTH(B41),'주식 매매일지'!$H$11:$H$99999)</f>
        <v>0</v>
      </c>
      <c r="E41" s="12">
        <f>SUMIF('주식 매매일지'!$J$11:$J$99999,YEAR(B41)&amp;"/"&amp;MONTH(B41),'주식 매매일지'!$T$11:$T$99999)</f>
        <v>0</v>
      </c>
      <c r="F41" s="12">
        <f>SUMIF('주식 매매일지'!$J$11:$J$99999,YEAR(B41)&amp;"/"&amp;MONTH(B41),'주식 매매일지'!$V$11:$V$99999)</f>
        <v>0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</row>
    <row r="42" spans="1:27" ht="22.5" customHeight="1">
      <c r="A42" s="10"/>
      <c r="B42" s="11">
        <v>45231</v>
      </c>
      <c r="C42" s="12">
        <f>SUMIF('주식 매매일지'!$J$11:$J$99999,YEAR(B42)&amp;"/"&amp;MONTH(B42),'주식 매매일지'!$M$11:$M$99999)</f>
        <v>0</v>
      </c>
      <c r="D42" s="12">
        <f>SUMIF('주식 매매일지'!$E$11:$E$99999,YEAR(B42)&amp;"/"&amp;MONTH(B42),'주식 매매일지'!$H$11:$H$99999)</f>
        <v>0</v>
      </c>
      <c r="E42" s="12">
        <f>SUMIF('주식 매매일지'!$J$11:$J$99999,YEAR(B42)&amp;"/"&amp;MONTH(B42),'주식 매매일지'!$T$11:$T$99999)</f>
        <v>0</v>
      </c>
      <c r="F42" s="12">
        <f>SUMIF('주식 매매일지'!$J$11:$J$99999,YEAR(B42)&amp;"/"&amp;MONTH(B42),'주식 매매일지'!$V$11:$V$99999)</f>
        <v>0</v>
      </c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</row>
    <row r="43" spans="1:27" ht="22.5" customHeight="1">
      <c r="A43" s="10"/>
      <c r="B43" s="11">
        <v>45261</v>
      </c>
      <c r="C43" s="12">
        <f>SUMIF('주식 매매일지'!$J$11:$J$99999,YEAR(B43)&amp;"/"&amp;MONTH(B43),'주식 매매일지'!$M$11:$M$99999)</f>
        <v>0</v>
      </c>
      <c r="D43" s="12">
        <f>SUMIF('주식 매매일지'!$E$11:$E$99999,YEAR(B43)&amp;"/"&amp;MONTH(B43),'주식 매매일지'!$H$11:$H$99999)</f>
        <v>0</v>
      </c>
      <c r="E43" s="12">
        <f>SUMIF('주식 매매일지'!$J$11:$J$99999,YEAR(B43)&amp;"/"&amp;MONTH(B43),'주식 매매일지'!$T$11:$T$99999)</f>
        <v>0</v>
      </c>
      <c r="F43" s="12">
        <f>SUMIF('주식 매매일지'!$J$11:$J$99999,YEAR(B43)&amp;"/"&amp;MONTH(B43),'주식 매매일지'!$V$11:$V$99999)</f>
        <v>0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</row>
    <row r="44" spans="1:27" ht="22.5" customHeight="1">
      <c r="A44" s="10"/>
      <c r="B44" s="11">
        <v>45292</v>
      </c>
      <c r="C44" s="12">
        <f>SUMIF('주식 매매일지'!$J$11:$J$99999,YEAR(B44)&amp;"/"&amp;MONTH(B44),'주식 매매일지'!$M$11:$M$99999)</f>
        <v>0</v>
      </c>
      <c r="D44" s="12">
        <f>SUMIF('주식 매매일지'!$E$11:$E$99999,YEAR(B44)&amp;"/"&amp;MONTH(B44),'주식 매매일지'!$H$11:$H$99999)</f>
        <v>0</v>
      </c>
      <c r="E44" s="12">
        <f>SUMIF('주식 매매일지'!$J$11:$J$99999,YEAR(B44)&amp;"/"&amp;MONTH(B44),'주식 매매일지'!$T$11:$T$99999)</f>
        <v>0</v>
      </c>
      <c r="F44" s="12">
        <f>SUMIF('주식 매매일지'!$J$11:$J$99999,YEAR(B44)&amp;"/"&amp;MONTH(B44),'주식 매매일지'!$V$11:$V$99999)</f>
        <v>0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</row>
    <row r="45" spans="1:27" ht="22.5" customHeight="1">
      <c r="A45" s="10"/>
      <c r="B45" s="11">
        <v>45323</v>
      </c>
      <c r="C45" s="12">
        <f>SUMIF('주식 매매일지'!$J$11:$J$99999,YEAR(B45)&amp;"/"&amp;MONTH(B45),'주식 매매일지'!$M$11:$M$99999)</f>
        <v>0</v>
      </c>
      <c r="D45" s="12">
        <f>SUMIF('주식 매매일지'!$E$11:$E$99999,YEAR(B45)&amp;"/"&amp;MONTH(B45),'주식 매매일지'!$H$11:$H$99999)</f>
        <v>0</v>
      </c>
      <c r="E45" s="12">
        <f>SUMIF('주식 매매일지'!$J$11:$J$99999,YEAR(B45)&amp;"/"&amp;MONTH(B45),'주식 매매일지'!$T$11:$T$99999)</f>
        <v>0</v>
      </c>
      <c r="F45" s="12">
        <f>SUMIF('주식 매매일지'!$J$11:$J$99999,YEAR(B45)&amp;"/"&amp;MONTH(B45),'주식 매매일지'!$V$11:$V$99999)</f>
        <v>0</v>
      </c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</row>
    <row r="46" spans="1:27" ht="22.5" customHeight="1">
      <c r="A46" s="10"/>
      <c r="B46" s="11">
        <v>45352</v>
      </c>
      <c r="C46" s="12">
        <f>SUMIF('주식 매매일지'!$J$11:$J$99999,YEAR(B46)&amp;"/"&amp;MONTH(B46),'주식 매매일지'!$M$11:$M$99999)</f>
        <v>0</v>
      </c>
      <c r="D46" s="12">
        <f>SUMIF('주식 매매일지'!$E$11:$E$99999,YEAR(B46)&amp;"/"&amp;MONTH(B46),'주식 매매일지'!$H$11:$H$99999)</f>
        <v>0</v>
      </c>
      <c r="E46" s="12">
        <f>SUMIF('주식 매매일지'!$J$11:$J$99999,YEAR(B46)&amp;"/"&amp;MONTH(B46),'주식 매매일지'!$T$11:$T$99999)</f>
        <v>0</v>
      </c>
      <c r="F46" s="12">
        <f>SUMIF('주식 매매일지'!$J$11:$J$99999,YEAR(B46)&amp;"/"&amp;MONTH(B46),'주식 매매일지'!$V$11:$V$99999)</f>
        <v>0</v>
      </c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</row>
    <row r="47" spans="1:27" ht="22.5" customHeight="1">
      <c r="A47" s="10"/>
      <c r="B47" s="11">
        <v>45383</v>
      </c>
      <c r="C47" s="12">
        <f>SUMIF('주식 매매일지'!$J$11:$J$99999,YEAR(B47)&amp;"/"&amp;MONTH(B47),'주식 매매일지'!$M$11:$M$99999)</f>
        <v>0</v>
      </c>
      <c r="D47" s="12">
        <f>SUMIF('주식 매매일지'!$E$11:$E$99999,YEAR(B47)&amp;"/"&amp;MONTH(B47),'주식 매매일지'!$H$11:$H$99999)</f>
        <v>0</v>
      </c>
      <c r="E47" s="12">
        <f>SUMIF('주식 매매일지'!$J$11:$J$99999,YEAR(B47)&amp;"/"&amp;MONTH(B47),'주식 매매일지'!$T$11:$T$99999)</f>
        <v>0</v>
      </c>
      <c r="F47" s="12">
        <f>SUMIF('주식 매매일지'!$J$11:$J$99999,YEAR(B47)&amp;"/"&amp;MONTH(B47),'주식 매매일지'!$V$11:$V$99999)</f>
        <v>0</v>
      </c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</row>
    <row r="48" spans="1:27" ht="22.5" customHeight="1">
      <c r="A48" s="10"/>
      <c r="B48" s="11">
        <v>45413</v>
      </c>
      <c r="C48" s="12">
        <f>SUMIF('주식 매매일지'!$J$11:$J$99999,YEAR(B48)&amp;"/"&amp;MONTH(B48),'주식 매매일지'!$M$11:$M$99999)</f>
        <v>0</v>
      </c>
      <c r="D48" s="12">
        <f>SUMIF('주식 매매일지'!$E$11:$E$99999,YEAR(B48)&amp;"/"&amp;MONTH(B48),'주식 매매일지'!$H$11:$H$99999)</f>
        <v>0</v>
      </c>
      <c r="E48" s="12">
        <f>SUMIF('주식 매매일지'!$J$11:$J$99999,YEAR(B48)&amp;"/"&amp;MONTH(B48),'주식 매매일지'!$T$11:$T$99999)</f>
        <v>0</v>
      </c>
      <c r="F48" s="12">
        <f>SUMIF('주식 매매일지'!$J$11:$J$99999,YEAR(B48)&amp;"/"&amp;MONTH(B48),'주식 매매일지'!$V$11:$V$99999)</f>
        <v>0</v>
      </c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</row>
    <row r="49" spans="1:27" ht="22.5" customHeight="1">
      <c r="A49" s="10"/>
      <c r="B49" s="11">
        <v>45444</v>
      </c>
      <c r="C49" s="12">
        <f>SUMIF('주식 매매일지'!$J$11:$J$99999,YEAR(B49)&amp;"/"&amp;MONTH(B49),'주식 매매일지'!$M$11:$M$99999)</f>
        <v>0</v>
      </c>
      <c r="D49" s="12">
        <f>SUMIF('주식 매매일지'!$E$11:$E$99999,YEAR(B49)&amp;"/"&amp;MONTH(B49),'주식 매매일지'!$H$11:$H$99999)</f>
        <v>0</v>
      </c>
      <c r="E49" s="12">
        <f>SUMIF('주식 매매일지'!$J$11:$J$99999,YEAR(B49)&amp;"/"&amp;MONTH(B49),'주식 매매일지'!$T$11:$T$99999)</f>
        <v>0</v>
      </c>
      <c r="F49" s="12">
        <f>SUMIF('주식 매매일지'!$J$11:$J$99999,YEAR(B49)&amp;"/"&amp;MONTH(B49),'주식 매매일지'!$V$11:$V$99999)</f>
        <v>0</v>
      </c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</row>
    <row r="50" spans="1:27" ht="22.5" customHeight="1">
      <c r="A50" s="10"/>
      <c r="B50" s="11">
        <v>45474</v>
      </c>
      <c r="C50" s="12">
        <f>SUMIF('주식 매매일지'!$J$11:$J$99999,YEAR(B50)&amp;"/"&amp;MONTH(B50),'주식 매매일지'!$M$11:$M$99999)</f>
        <v>0</v>
      </c>
      <c r="D50" s="12">
        <f>SUMIF('주식 매매일지'!$E$11:$E$99999,YEAR(B50)&amp;"/"&amp;MONTH(B50),'주식 매매일지'!$H$11:$H$99999)</f>
        <v>0</v>
      </c>
      <c r="E50" s="12">
        <f>SUMIF('주식 매매일지'!$J$11:$J$99999,YEAR(B50)&amp;"/"&amp;MONTH(B50),'주식 매매일지'!$T$11:$T$99999)</f>
        <v>0</v>
      </c>
      <c r="F50" s="12">
        <f>SUMIF('주식 매매일지'!$J$11:$J$99999,YEAR(B50)&amp;"/"&amp;MONTH(B50),'주식 매매일지'!$V$11:$V$99999)</f>
        <v>0</v>
      </c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</row>
    <row r="51" spans="1:27" ht="22.5" customHeight="1">
      <c r="A51" s="10"/>
      <c r="B51" s="11">
        <v>45505</v>
      </c>
      <c r="C51" s="12">
        <f>SUMIF('주식 매매일지'!$J$11:$J$99999,YEAR(B51)&amp;"/"&amp;MONTH(B51),'주식 매매일지'!$M$11:$M$99999)</f>
        <v>0</v>
      </c>
      <c r="D51" s="12">
        <f>SUMIF('주식 매매일지'!$E$11:$E$99999,YEAR(B51)&amp;"/"&amp;MONTH(B51),'주식 매매일지'!$H$11:$H$99999)</f>
        <v>0</v>
      </c>
      <c r="E51" s="12">
        <f>SUMIF('주식 매매일지'!$J$11:$J$99999,YEAR(B51)&amp;"/"&amp;MONTH(B51),'주식 매매일지'!$T$11:$T$99999)</f>
        <v>0</v>
      </c>
      <c r="F51" s="12">
        <f>SUMIF('주식 매매일지'!$J$11:$J$99999,YEAR(B51)&amp;"/"&amp;MONTH(B51),'주식 매매일지'!$V$11:$V$99999)</f>
        <v>0</v>
      </c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</row>
    <row r="52" spans="1:27" ht="22.5" customHeight="1">
      <c r="A52" s="10"/>
      <c r="B52" s="11">
        <v>45536</v>
      </c>
      <c r="C52" s="12">
        <f>SUMIF('주식 매매일지'!$J$11:$J$99999,YEAR(B52)&amp;"/"&amp;MONTH(B52),'주식 매매일지'!$M$11:$M$99999)</f>
        <v>0</v>
      </c>
      <c r="D52" s="12">
        <f>SUMIF('주식 매매일지'!$E$11:$E$99999,YEAR(B52)&amp;"/"&amp;MONTH(B52),'주식 매매일지'!$H$11:$H$99999)</f>
        <v>0</v>
      </c>
      <c r="E52" s="12">
        <f>SUMIF('주식 매매일지'!$J$11:$J$99999,YEAR(B52)&amp;"/"&amp;MONTH(B52),'주식 매매일지'!$T$11:$T$99999)</f>
        <v>0</v>
      </c>
      <c r="F52" s="12">
        <f>SUMIF('주식 매매일지'!$J$11:$J$99999,YEAR(B52)&amp;"/"&amp;MONTH(B52),'주식 매매일지'!$V$11:$V$99999)</f>
        <v>0</v>
      </c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</row>
    <row r="53" spans="1:27" ht="22.5" customHeight="1">
      <c r="A53" s="10"/>
      <c r="B53" s="11">
        <v>45566</v>
      </c>
      <c r="C53" s="12">
        <f>SUMIF('주식 매매일지'!$J$11:$J$99999,YEAR(B53)&amp;"/"&amp;MONTH(B53),'주식 매매일지'!$M$11:$M$99999)</f>
        <v>0</v>
      </c>
      <c r="D53" s="12">
        <f>SUMIF('주식 매매일지'!$E$11:$E$99999,YEAR(B53)&amp;"/"&amp;MONTH(B53),'주식 매매일지'!$H$11:$H$99999)</f>
        <v>0</v>
      </c>
      <c r="E53" s="12">
        <f>SUMIF('주식 매매일지'!$J$11:$J$99999,YEAR(B53)&amp;"/"&amp;MONTH(B53),'주식 매매일지'!$T$11:$T$99999)</f>
        <v>0</v>
      </c>
      <c r="F53" s="12">
        <f>SUMIF('주식 매매일지'!$J$11:$J$99999,YEAR(B53)&amp;"/"&amp;MONTH(B53),'주식 매매일지'!$V$11:$V$99999)</f>
        <v>0</v>
      </c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</row>
    <row r="54" spans="1:27" ht="22.5" customHeight="1">
      <c r="A54" s="10"/>
      <c r="B54" s="11">
        <v>45597</v>
      </c>
      <c r="C54" s="12">
        <f>SUMIF('주식 매매일지'!$J$11:$J$99999,YEAR(B54)&amp;"/"&amp;MONTH(B54),'주식 매매일지'!$M$11:$M$99999)</f>
        <v>0</v>
      </c>
      <c r="D54" s="12">
        <f>SUMIF('주식 매매일지'!$E$11:$E$99999,YEAR(B54)&amp;"/"&amp;MONTH(B54),'주식 매매일지'!$H$11:$H$99999)</f>
        <v>0</v>
      </c>
      <c r="E54" s="12">
        <f>SUMIF('주식 매매일지'!$J$11:$J$99999,YEAR(B54)&amp;"/"&amp;MONTH(B54),'주식 매매일지'!$T$11:$T$99999)</f>
        <v>0</v>
      </c>
      <c r="F54" s="12">
        <f>SUMIF('주식 매매일지'!$J$11:$J$99999,YEAR(B54)&amp;"/"&amp;MONTH(B54),'주식 매매일지'!$V$11:$V$99999)</f>
        <v>0</v>
      </c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</row>
    <row r="55" spans="1:27" ht="22.5" customHeight="1">
      <c r="A55" s="10"/>
      <c r="B55" s="11">
        <v>45627</v>
      </c>
      <c r="C55" s="12">
        <f>SUMIF('주식 매매일지'!$J$11:$J$99999,YEAR(B55)&amp;"/"&amp;MONTH(B55),'주식 매매일지'!$M$11:$M$99999)</f>
        <v>0</v>
      </c>
      <c r="D55" s="12">
        <f>SUMIF('주식 매매일지'!$E$11:$E$99999,YEAR(B55)&amp;"/"&amp;MONTH(B55),'주식 매매일지'!$H$11:$H$99999)</f>
        <v>0</v>
      </c>
      <c r="E55" s="12">
        <f>SUMIF('주식 매매일지'!$J$11:$J$99999,YEAR(B55)&amp;"/"&amp;MONTH(B55),'주식 매매일지'!$T$11:$T$99999)</f>
        <v>0</v>
      </c>
      <c r="F55" s="12">
        <f>SUMIF('주식 매매일지'!$J$11:$J$99999,YEAR(B55)&amp;"/"&amp;MONTH(B55),'주식 매매일지'!$V$11:$V$99999)</f>
        <v>0</v>
      </c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</row>
    <row r="56" spans="1:27" ht="22.5" customHeight="1">
      <c r="A56" s="10"/>
      <c r="B56" s="11">
        <v>45658</v>
      </c>
      <c r="C56" s="12">
        <f>SUMIF('주식 매매일지'!$J$11:$J$99999,YEAR(B56)&amp;"/"&amp;MONTH(B56),'주식 매매일지'!$M$11:$M$99999)</f>
        <v>0</v>
      </c>
      <c r="D56" s="12">
        <f>SUMIF('주식 매매일지'!$E$11:$E$99999,YEAR(B56)&amp;"/"&amp;MONTH(B56),'주식 매매일지'!$H$11:$H$99999)</f>
        <v>0</v>
      </c>
      <c r="E56" s="12">
        <f>SUMIF('주식 매매일지'!$J$11:$J$99999,YEAR(B56)&amp;"/"&amp;MONTH(B56),'주식 매매일지'!$T$11:$T$99999)</f>
        <v>0</v>
      </c>
      <c r="F56" s="12">
        <f>SUMIF('주식 매매일지'!$J$11:$J$99999,YEAR(B56)&amp;"/"&amp;MONTH(B56),'주식 매매일지'!$V$11:$V$99999)</f>
        <v>0</v>
      </c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</row>
    <row r="57" spans="1:27" ht="22.5" customHeight="1">
      <c r="A57" s="10"/>
      <c r="B57" s="11">
        <v>45689</v>
      </c>
      <c r="C57" s="12">
        <f>SUMIF('주식 매매일지'!$J$11:$J$99999,YEAR(B57)&amp;"/"&amp;MONTH(B57),'주식 매매일지'!$M$11:$M$99999)</f>
        <v>0</v>
      </c>
      <c r="D57" s="12">
        <f>SUMIF('주식 매매일지'!$E$11:$E$99999,YEAR(B57)&amp;"/"&amp;MONTH(B57),'주식 매매일지'!$H$11:$H$99999)</f>
        <v>0</v>
      </c>
      <c r="E57" s="12">
        <f>SUMIF('주식 매매일지'!$J$11:$J$99999,YEAR(B57)&amp;"/"&amp;MONTH(B57),'주식 매매일지'!$T$11:$T$99999)</f>
        <v>0</v>
      </c>
      <c r="F57" s="12">
        <f>SUMIF('주식 매매일지'!$J$11:$J$99999,YEAR(B57)&amp;"/"&amp;MONTH(B57),'주식 매매일지'!$V$11:$V$99999)</f>
        <v>0</v>
      </c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</row>
    <row r="58" spans="1:27" ht="22.5" customHeight="1">
      <c r="A58" s="10"/>
      <c r="B58" s="11">
        <v>45717</v>
      </c>
      <c r="C58" s="12">
        <f>SUMIF('주식 매매일지'!$J$11:$J$99999,YEAR(B58)&amp;"/"&amp;MONTH(B58),'주식 매매일지'!$M$11:$M$99999)</f>
        <v>0</v>
      </c>
      <c r="D58" s="12">
        <f>SUMIF('주식 매매일지'!$E$11:$E$99999,YEAR(B58)&amp;"/"&amp;MONTH(B58),'주식 매매일지'!$H$11:$H$99999)</f>
        <v>0</v>
      </c>
      <c r="E58" s="12">
        <f>SUMIF('주식 매매일지'!$J$11:$J$99999,YEAR(B58)&amp;"/"&amp;MONTH(B58),'주식 매매일지'!$T$11:$T$99999)</f>
        <v>0</v>
      </c>
      <c r="F58" s="12">
        <f>SUMIF('주식 매매일지'!$J$11:$J$99999,YEAR(B58)&amp;"/"&amp;MONTH(B58),'주식 매매일지'!$V$11:$V$99999)</f>
        <v>0</v>
      </c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</row>
    <row r="59" spans="1:27" ht="22.5" customHeight="1">
      <c r="A59" s="10"/>
      <c r="B59" s="11">
        <v>45748</v>
      </c>
      <c r="C59" s="12">
        <f>SUMIF('주식 매매일지'!$J$11:$J$99999,YEAR(B59)&amp;"/"&amp;MONTH(B59),'주식 매매일지'!$M$11:$M$99999)</f>
        <v>0</v>
      </c>
      <c r="D59" s="12">
        <f>SUMIF('주식 매매일지'!$E$11:$E$99999,YEAR(B59)&amp;"/"&amp;MONTH(B59),'주식 매매일지'!$H$11:$H$99999)</f>
        <v>0</v>
      </c>
      <c r="E59" s="12">
        <f>SUMIF('주식 매매일지'!$J$11:$J$99999,YEAR(B59)&amp;"/"&amp;MONTH(B59),'주식 매매일지'!$T$11:$T$99999)</f>
        <v>0</v>
      </c>
      <c r="F59" s="12">
        <f>SUMIF('주식 매매일지'!$J$11:$J$99999,YEAR(B59)&amp;"/"&amp;MONTH(B59),'주식 매매일지'!$V$11:$V$99999)</f>
        <v>0</v>
      </c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</row>
    <row r="60" spans="1:27" ht="22.5" customHeight="1">
      <c r="A60" s="10"/>
      <c r="B60" s="11">
        <v>45778</v>
      </c>
      <c r="C60" s="12">
        <f>SUMIF('주식 매매일지'!$J$11:$J$99999,YEAR(B60)&amp;"/"&amp;MONTH(B60),'주식 매매일지'!$M$11:$M$99999)</f>
        <v>0</v>
      </c>
      <c r="D60" s="12">
        <f>SUMIF('주식 매매일지'!$E$11:$E$99999,YEAR(B60)&amp;"/"&amp;MONTH(B60),'주식 매매일지'!$H$11:$H$99999)</f>
        <v>0</v>
      </c>
      <c r="E60" s="12">
        <f>SUMIF('주식 매매일지'!$J$11:$J$99999,YEAR(B60)&amp;"/"&amp;MONTH(B60),'주식 매매일지'!$T$11:$T$99999)</f>
        <v>0</v>
      </c>
      <c r="F60" s="12">
        <f>SUMIF('주식 매매일지'!$J$11:$J$99999,YEAR(B60)&amp;"/"&amp;MONTH(B60),'주식 매매일지'!$V$11:$V$99999)</f>
        <v>0</v>
      </c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</row>
    <row r="61" spans="1:27" ht="22.5" customHeight="1">
      <c r="A61" s="10"/>
      <c r="B61" s="11">
        <v>45809</v>
      </c>
      <c r="C61" s="12">
        <f>SUMIF('주식 매매일지'!$J$11:$J$99999,YEAR(B61)&amp;"/"&amp;MONTH(B61),'주식 매매일지'!$M$11:$M$99999)</f>
        <v>0</v>
      </c>
      <c r="D61" s="12">
        <f>SUMIF('주식 매매일지'!$E$11:$E$99999,YEAR(B61)&amp;"/"&amp;MONTH(B61),'주식 매매일지'!$H$11:$H$99999)</f>
        <v>0</v>
      </c>
      <c r="E61" s="12">
        <f>SUMIF('주식 매매일지'!$J$11:$J$99999,YEAR(B61)&amp;"/"&amp;MONTH(B61),'주식 매매일지'!$T$11:$T$99999)</f>
        <v>0</v>
      </c>
      <c r="F61" s="12">
        <f>SUMIF('주식 매매일지'!$J$11:$J$99999,YEAR(B61)&amp;"/"&amp;MONTH(B61),'주식 매매일지'!$V$11:$V$99999)</f>
        <v>0</v>
      </c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</row>
    <row r="62" spans="1:27" ht="22.5" customHeight="1">
      <c r="A62" s="10"/>
      <c r="B62" s="11">
        <v>45839</v>
      </c>
      <c r="C62" s="12">
        <f>SUMIF('주식 매매일지'!$J$11:$J$99999,YEAR(B62)&amp;"/"&amp;MONTH(B62),'주식 매매일지'!$M$11:$M$99999)</f>
        <v>0</v>
      </c>
      <c r="D62" s="12">
        <f>SUMIF('주식 매매일지'!$E$11:$E$99999,YEAR(B62)&amp;"/"&amp;MONTH(B62),'주식 매매일지'!$H$11:$H$99999)</f>
        <v>0</v>
      </c>
      <c r="E62" s="12">
        <f>SUMIF('주식 매매일지'!$J$11:$J$99999,YEAR(B62)&amp;"/"&amp;MONTH(B62),'주식 매매일지'!$T$11:$T$99999)</f>
        <v>0</v>
      </c>
      <c r="F62" s="12">
        <f>SUMIF('주식 매매일지'!$J$11:$J$99999,YEAR(B62)&amp;"/"&amp;MONTH(B62),'주식 매매일지'!$V$11:$V$99999)</f>
        <v>0</v>
      </c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</row>
    <row r="63" spans="1:27" ht="22.5" customHeight="1">
      <c r="A63" s="10"/>
      <c r="B63" s="11">
        <v>45870</v>
      </c>
      <c r="C63" s="12">
        <f>SUMIF('주식 매매일지'!$J$11:$J$99999,YEAR(B63)&amp;"/"&amp;MONTH(B63),'주식 매매일지'!$M$11:$M$99999)</f>
        <v>0</v>
      </c>
      <c r="D63" s="12">
        <f>SUMIF('주식 매매일지'!$E$11:$E$99999,YEAR(B63)&amp;"/"&amp;MONTH(B63),'주식 매매일지'!$H$11:$H$99999)</f>
        <v>0</v>
      </c>
      <c r="E63" s="12">
        <f>SUMIF('주식 매매일지'!$J$11:$J$99999,YEAR(B63)&amp;"/"&amp;MONTH(B63),'주식 매매일지'!$T$11:$T$99999)</f>
        <v>0</v>
      </c>
      <c r="F63" s="12">
        <f>SUMIF('주식 매매일지'!$J$11:$J$99999,YEAR(B63)&amp;"/"&amp;MONTH(B63),'주식 매매일지'!$V$11:$V$99999)</f>
        <v>0</v>
      </c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</row>
    <row r="64" spans="1:27" ht="22.5" customHeight="1">
      <c r="A64" s="10"/>
      <c r="B64" s="11">
        <v>45901</v>
      </c>
      <c r="C64" s="12">
        <f>SUMIF('주식 매매일지'!$J$11:$J$99999,YEAR(B64)&amp;"/"&amp;MONTH(B64),'주식 매매일지'!$M$11:$M$99999)</f>
        <v>0</v>
      </c>
      <c r="D64" s="12">
        <f>SUMIF('주식 매매일지'!$E$11:$E$99999,YEAR(B64)&amp;"/"&amp;MONTH(B64),'주식 매매일지'!$H$11:$H$99999)</f>
        <v>0</v>
      </c>
      <c r="E64" s="12">
        <f>SUMIF('주식 매매일지'!$J$11:$J$99999,YEAR(B64)&amp;"/"&amp;MONTH(B64),'주식 매매일지'!$T$11:$T$99999)</f>
        <v>0</v>
      </c>
      <c r="F64" s="12">
        <f>SUMIF('주식 매매일지'!$J$11:$J$99999,YEAR(B64)&amp;"/"&amp;MONTH(B64),'주식 매매일지'!$V$11:$V$99999)</f>
        <v>0</v>
      </c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</row>
    <row r="65" spans="1:27" ht="22.5" customHeight="1">
      <c r="A65" s="10"/>
      <c r="B65" s="11">
        <v>45931</v>
      </c>
      <c r="C65" s="12">
        <f>SUMIF('주식 매매일지'!$J$11:$J$99999,YEAR(B65)&amp;"/"&amp;MONTH(B65),'주식 매매일지'!$M$11:$M$99999)</f>
        <v>0</v>
      </c>
      <c r="D65" s="12">
        <f>SUMIF('주식 매매일지'!$E$11:$E$99999,YEAR(B65)&amp;"/"&amp;MONTH(B65),'주식 매매일지'!$H$11:$H$99999)</f>
        <v>0</v>
      </c>
      <c r="E65" s="12">
        <f>SUMIF('주식 매매일지'!$J$11:$J$99999,YEAR(B65)&amp;"/"&amp;MONTH(B65),'주식 매매일지'!$T$11:$T$99999)</f>
        <v>0</v>
      </c>
      <c r="F65" s="12">
        <f>SUMIF('주식 매매일지'!$J$11:$J$99999,YEAR(B65)&amp;"/"&amp;MONTH(B65),'주식 매매일지'!$V$11:$V$99999)</f>
        <v>0</v>
      </c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</row>
    <row r="66" spans="1:27" ht="22.5" customHeight="1">
      <c r="A66" s="10"/>
      <c r="B66" s="11">
        <v>45962</v>
      </c>
      <c r="C66" s="12">
        <f>SUMIF('주식 매매일지'!$J$11:$J$99999,YEAR(B66)&amp;"/"&amp;MONTH(B66),'주식 매매일지'!$M$11:$M$99999)</f>
        <v>0</v>
      </c>
      <c r="D66" s="12">
        <f>SUMIF('주식 매매일지'!$E$11:$E$99999,YEAR(B66)&amp;"/"&amp;MONTH(B66),'주식 매매일지'!$H$11:$H$99999)</f>
        <v>0</v>
      </c>
      <c r="E66" s="12">
        <f>SUMIF('주식 매매일지'!$J$11:$J$99999,YEAR(B66)&amp;"/"&amp;MONTH(B66),'주식 매매일지'!$T$11:$T$99999)</f>
        <v>0</v>
      </c>
      <c r="F66" s="12">
        <f>SUMIF('주식 매매일지'!$J$11:$J$99999,YEAR(B66)&amp;"/"&amp;MONTH(B66),'주식 매매일지'!$V$11:$V$99999)</f>
        <v>0</v>
      </c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</row>
    <row r="67" spans="1:27" ht="22.5" customHeight="1">
      <c r="A67" s="10"/>
      <c r="B67" s="11">
        <v>45992</v>
      </c>
      <c r="C67" s="12">
        <f>SUMIF('주식 매매일지'!$J$11:$J$99999,YEAR(B67)&amp;"/"&amp;MONTH(B67),'주식 매매일지'!$M$11:$M$99999)</f>
        <v>0</v>
      </c>
      <c r="D67" s="12">
        <f>SUMIF('주식 매매일지'!$E$11:$E$99999,YEAR(B67)&amp;"/"&amp;MONTH(B67),'주식 매매일지'!$H$11:$H$99999)</f>
        <v>0</v>
      </c>
      <c r="E67" s="12">
        <f>SUMIF('주식 매매일지'!$J$11:$J$99999,YEAR(B67)&amp;"/"&amp;MONTH(B67),'주식 매매일지'!$T$11:$T$99999)</f>
        <v>0</v>
      </c>
      <c r="F67" s="12">
        <f>SUMIF('주식 매매일지'!$J$11:$J$99999,YEAR(B67)&amp;"/"&amp;MONTH(B67),'주식 매매일지'!$V$11:$V$99999)</f>
        <v>0</v>
      </c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</row>
    <row r="68" spans="1:27" ht="22.5" customHeight="1">
      <c r="A68" s="10"/>
      <c r="B68" s="11">
        <v>46023</v>
      </c>
      <c r="C68" s="12">
        <f>SUMIF('주식 매매일지'!$J$11:$J$99999,YEAR(B68)&amp;"/"&amp;MONTH(B68),'주식 매매일지'!$M$11:$M$99999)</f>
        <v>0</v>
      </c>
      <c r="D68" s="12">
        <f>SUMIF('주식 매매일지'!$E$11:$E$99999,YEAR(B68)&amp;"/"&amp;MONTH(B68),'주식 매매일지'!$H$11:$H$99999)</f>
        <v>0</v>
      </c>
      <c r="E68" s="12">
        <f>SUMIF('주식 매매일지'!$J$11:$J$99999,YEAR(B68)&amp;"/"&amp;MONTH(B68),'주식 매매일지'!$T$11:$T$99999)</f>
        <v>0</v>
      </c>
      <c r="F68" s="12">
        <f>SUMIF('주식 매매일지'!$J$11:$J$99999,YEAR(B68)&amp;"/"&amp;MONTH(B68),'주식 매매일지'!$V$11:$V$99999)</f>
        <v>0</v>
      </c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</row>
    <row r="69" spans="1:27" ht="22.5" customHeight="1">
      <c r="A69" s="10"/>
      <c r="B69" s="11">
        <v>46054</v>
      </c>
      <c r="C69" s="12">
        <f>SUMIF('주식 매매일지'!$J$11:$J$99999,YEAR(B69)&amp;"/"&amp;MONTH(B69),'주식 매매일지'!$M$11:$M$99999)</f>
        <v>0</v>
      </c>
      <c r="D69" s="12">
        <f>SUMIF('주식 매매일지'!$E$11:$E$99999,YEAR(B69)&amp;"/"&amp;MONTH(B69),'주식 매매일지'!$H$11:$H$99999)</f>
        <v>0</v>
      </c>
      <c r="E69" s="12">
        <f>SUMIF('주식 매매일지'!$J$11:$J$99999,YEAR(B69)&amp;"/"&amp;MONTH(B69),'주식 매매일지'!$T$11:$T$99999)</f>
        <v>0</v>
      </c>
      <c r="F69" s="12">
        <f>SUMIF('주식 매매일지'!$J$11:$J$99999,YEAR(B69)&amp;"/"&amp;MONTH(B69),'주식 매매일지'!$V$11:$V$99999)</f>
        <v>0</v>
      </c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</row>
    <row r="70" spans="1:27" ht="22.5" customHeight="1">
      <c r="A70" s="10"/>
      <c r="B70" s="11">
        <v>46082</v>
      </c>
      <c r="C70" s="12">
        <f>SUMIF('주식 매매일지'!$J$11:$J$99999,YEAR(B70)&amp;"/"&amp;MONTH(B70),'주식 매매일지'!$M$11:$M$99999)</f>
        <v>0</v>
      </c>
      <c r="D70" s="12">
        <f>SUMIF('주식 매매일지'!$E$11:$E$99999,YEAR(B70)&amp;"/"&amp;MONTH(B70),'주식 매매일지'!$H$11:$H$99999)</f>
        <v>0</v>
      </c>
      <c r="E70" s="12">
        <f>SUMIF('주식 매매일지'!$J$11:$J$99999,YEAR(B70)&amp;"/"&amp;MONTH(B70),'주식 매매일지'!$T$11:$T$99999)</f>
        <v>0</v>
      </c>
      <c r="F70" s="12">
        <f>SUMIF('주식 매매일지'!$J$11:$J$99999,YEAR(B70)&amp;"/"&amp;MONTH(B70),'주식 매매일지'!$V$11:$V$99999)</f>
        <v>0</v>
      </c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</row>
    <row r="71" spans="1:27" ht="22.5" customHeight="1">
      <c r="A71" s="10"/>
      <c r="B71" s="11">
        <v>46113</v>
      </c>
      <c r="C71" s="12">
        <f>SUMIF('주식 매매일지'!$J$11:$J$99999,YEAR(B71)&amp;"/"&amp;MONTH(B71),'주식 매매일지'!$M$11:$M$99999)</f>
        <v>0</v>
      </c>
      <c r="D71" s="12">
        <f>SUMIF('주식 매매일지'!$E$11:$E$99999,YEAR(B71)&amp;"/"&amp;MONTH(B71),'주식 매매일지'!$H$11:$H$99999)</f>
        <v>0</v>
      </c>
      <c r="E71" s="12">
        <f>SUMIF('주식 매매일지'!$J$11:$J$99999,YEAR(B71)&amp;"/"&amp;MONTH(B71),'주식 매매일지'!$T$11:$T$99999)</f>
        <v>0</v>
      </c>
      <c r="F71" s="12">
        <f>SUMIF('주식 매매일지'!$J$11:$J$99999,YEAR(B71)&amp;"/"&amp;MONTH(B71),'주식 매매일지'!$V$11:$V$99999)</f>
        <v>0</v>
      </c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</row>
    <row r="72" spans="1:27" ht="22.5" customHeight="1">
      <c r="A72" s="10"/>
      <c r="B72" s="11">
        <v>46143</v>
      </c>
      <c r="C72" s="12">
        <f>SUMIF('주식 매매일지'!$J$11:$J$99999,YEAR(B72)&amp;"/"&amp;MONTH(B72),'주식 매매일지'!$M$11:$M$99999)</f>
        <v>0</v>
      </c>
      <c r="D72" s="12">
        <f>SUMIF('주식 매매일지'!$E$11:$E$99999,YEAR(B72)&amp;"/"&amp;MONTH(B72),'주식 매매일지'!$H$11:$H$99999)</f>
        <v>0</v>
      </c>
      <c r="E72" s="12">
        <f>SUMIF('주식 매매일지'!$J$11:$J$99999,YEAR(B72)&amp;"/"&amp;MONTH(B72),'주식 매매일지'!$T$11:$T$99999)</f>
        <v>0</v>
      </c>
      <c r="F72" s="12">
        <f>SUMIF('주식 매매일지'!$J$11:$J$99999,YEAR(B72)&amp;"/"&amp;MONTH(B72),'주식 매매일지'!$V$11:$V$99999)</f>
        <v>0</v>
      </c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</row>
    <row r="73" spans="1:27" ht="22.5" customHeight="1">
      <c r="A73" s="10"/>
      <c r="B73" s="11">
        <v>46174</v>
      </c>
      <c r="C73" s="12">
        <f>SUMIF('주식 매매일지'!$J$11:$J$99999,YEAR(B73)&amp;"/"&amp;MONTH(B73),'주식 매매일지'!$M$11:$M$99999)</f>
        <v>0</v>
      </c>
      <c r="D73" s="12">
        <f>SUMIF('주식 매매일지'!$E$11:$E$99999,YEAR(B73)&amp;"/"&amp;MONTH(B73),'주식 매매일지'!$H$11:$H$99999)</f>
        <v>0</v>
      </c>
      <c r="E73" s="12">
        <f>SUMIF('주식 매매일지'!$J$11:$J$99999,YEAR(B73)&amp;"/"&amp;MONTH(B73),'주식 매매일지'!$T$11:$T$99999)</f>
        <v>0</v>
      </c>
      <c r="F73" s="12">
        <f>SUMIF('주식 매매일지'!$J$11:$J$99999,YEAR(B73)&amp;"/"&amp;MONTH(B73),'주식 매매일지'!$V$11:$V$99999)</f>
        <v>0</v>
      </c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</row>
    <row r="74" spans="1:27" ht="22.5" customHeight="1">
      <c r="A74" s="10"/>
      <c r="B74" s="11">
        <v>46204</v>
      </c>
      <c r="C74" s="12">
        <f>SUMIF('주식 매매일지'!$J$11:$J$99999,YEAR(B74)&amp;"/"&amp;MONTH(B74),'주식 매매일지'!$M$11:$M$99999)</f>
        <v>0</v>
      </c>
      <c r="D74" s="12">
        <f>SUMIF('주식 매매일지'!$E$11:$E$99999,YEAR(B74)&amp;"/"&amp;MONTH(B74),'주식 매매일지'!$H$11:$H$99999)</f>
        <v>0</v>
      </c>
      <c r="E74" s="12">
        <f>SUMIF('주식 매매일지'!$J$11:$J$99999,YEAR(B74)&amp;"/"&amp;MONTH(B74),'주식 매매일지'!$T$11:$T$99999)</f>
        <v>0</v>
      </c>
      <c r="F74" s="12">
        <f>SUMIF('주식 매매일지'!$J$11:$J$99999,YEAR(B74)&amp;"/"&amp;MONTH(B74),'주식 매매일지'!$V$11:$V$99999)</f>
        <v>0</v>
      </c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</row>
    <row r="75" spans="1:27" ht="22.5" customHeight="1">
      <c r="A75" s="10"/>
      <c r="B75" s="11">
        <v>46235</v>
      </c>
      <c r="C75" s="12">
        <f>SUMIF('주식 매매일지'!$J$11:$J$99999,YEAR(B75)&amp;"/"&amp;MONTH(B75),'주식 매매일지'!$M$11:$M$99999)</f>
        <v>0</v>
      </c>
      <c r="D75" s="12">
        <f>SUMIF('주식 매매일지'!$E$11:$E$99999,YEAR(B75)&amp;"/"&amp;MONTH(B75),'주식 매매일지'!$H$11:$H$99999)</f>
        <v>0</v>
      </c>
      <c r="E75" s="12">
        <f>SUMIF('주식 매매일지'!$J$11:$J$99999,YEAR(B75)&amp;"/"&amp;MONTH(B75),'주식 매매일지'!$T$11:$T$99999)</f>
        <v>0</v>
      </c>
      <c r="F75" s="12">
        <f>SUMIF('주식 매매일지'!$J$11:$J$99999,YEAR(B75)&amp;"/"&amp;MONTH(B75),'주식 매매일지'!$V$11:$V$99999)</f>
        <v>0</v>
      </c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</row>
    <row r="76" spans="1:27" ht="22.5" customHeight="1">
      <c r="A76" s="10"/>
      <c r="B76" s="11">
        <v>46266</v>
      </c>
      <c r="C76" s="12">
        <f>SUMIF('주식 매매일지'!$J$11:$J$99999,YEAR(B76)&amp;"/"&amp;MONTH(B76),'주식 매매일지'!$M$11:$M$99999)</f>
        <v>0</v>
      </c>
      <c r="D76" s="12">
        <f>SUMIF('주식 매매일지'!$E$11:$E$99999,YEAR(B76)&amp;"/"&amp;MONTH(B76),'주식 매매일지'!$H$11:$H$99999)</f>
        <v>0</v>
      </c>
      <c r="E76" s="12">
        <f>SUMIF('주식 매매일지'!$J$11:$J$99999,YEAR(B76)&amp;"/"&amp;MONTH(B76),'주식 매매일지'!$T$11:$T$99999)</f>
        <v>0</v>
      </c>
      <c r="F76" s="12">
        <f>SUMIF('주식 매매일지'!$J$11:$J$99999,YEAR(B76)&amp;"/"&amp;MONTH(B76),'주식 매매일지'!$V$11:$V$99999)</f>
        <v>0</v>
      </c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</row>
    <row r="77" spans="1:27" ht="22.5" customHeight="1">
      <c r="A77" s="10"/>
      <c r="B77" s="11">
        <v>46296</v>
      </c>
      <c r="C77" s="12">
        <f>SUMIF('주식 매매일지'!$J$11:$J$99999,YEAR(B77)&amp;"/"&amp;MONTH(B77),'주식 매매일지'!$M$11:$M$99999)</f>
        <v>0</v>
      </c>
      <c r="D77" s="12">
        <f>SUMIF('주식 매매일지'!$E$11:$E$99999,YEAR(B77)&amp;"/"&amp;MONTH(B77),'주식 매매일지'!$H$11:$H$99999)</f>
        <v>0</v>
      </c>
      <c r="E77" s="12">
        <f>SUMIF('주식 매매일지'!$J$11:$J$99999,YEAR(B77)&amp;"/"&amp;MONTH(B77),'주식 매매일지'!$T$11:$T$99999)</f>
        <v>0</v>
      </c>
      <c r="F77" s="12">
        <f>SUMIF('주식 매매일지'!$J$11:$J$99999,YEAR(B77)&amp;"/"&amp;MONTH(B77),'주식 매매일지'!$V$11:$V$99999)</f>
        <v>0</v>
      </c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</row>
    <row r="78" spans="1:27" ht="22.5" customHeight="1">
      <c r="A78" s="10"/>
      <c r="B78" s="11">
        <v>46327</v>
      </c>
      <c r="C78" s="12">
        <f>SUMIF('주식 매매일지'!$J$11:$J$99999,YEAR(B78)&amp;"/"&amp;MONTH(B78),'주식 매매일지'!$M$11:$M$99999)</f>
        <v>0</v>
      </c>
      <c r="D78" s="12">
        <f>SUMIF('주식 매매일지'!$E$11:$E$99999,YEAR(B78)&amp;"/"&amp;MONTH(B78),'주식 매매일지'!$H$11:$H$99999)</f>
        <v>0</v>
      </c>
      <c r="E78" s="12">
        <f>SUMIF('주식 매매일지'!$J$11:$J$99999,YEAR(B78)&amp;"/"&amp;MONTH(B78),'주식 매매일지'!$T$11:$T$99999)</f>
        <v>0</v>
      </c>
      <c r="F78" s="12">
        <f>SUMIF('주식 매매일지'!$J$11:$J$99999,YEAR(B78)&amp;"/"&amp;MONTH(B78),'주식 매매일지'!$V$11:$V$99999)</f>
        <v>0</v>
      </c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</row>
    <row r="79" spans="1:27" ht="22.5" customHeight="1">
      <c r="A79" s="10"/>
      <c r="B79" s="11">
        <v>46357</v>
      </c>
      <c r="C79" s="12">
        <f>SUMIF('주식 매매일지'!$J$11:$J$99999,YEAR(B79)&amp;"/"&amp;MONTH(B79),'주식 매매일지'!$M$11:$M$99999)</f>
        <v>0</v>
      </c>
      <c r="D79" s="12">
        <f>SUMIF('주식 매매일지'!$E$11:$E$99999,YEAR(B79)&amp;"/"&amp;MONTH(B79),'주식 매매일지'!$H$11:$H$99999)</f>
        <v>0</v>
      </c>
      <c r="E79" s="12">
        <f>SUMIF('주식 매매일지'!$J$11:$J$99999,YEAR(B79)&amp;"/"&amp;MONTH(B79),'주식 매매일지'!$T$11:$T$99999)</f>
        <v>0</v>
      </c>
      <c r="F79" s="12">
        <f>SUMIF('주식 매매일지'!$J$11:$J$99999,YEAR(B79)&amp;"/"&amp;MONTH(B79),'주식 매매일지'!$V$11:$V$99999)</f>
        <v>0</v>
      </c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</row>
    <row r="80" spans="1:27" ht="22.5" customHeight="1">
      <c r="A80" s="10"/>
      <c r="B80" s="11">
        <v>46388</v>
      </c>
      <c r="C80" s="12">
        <f>SUMIF('주식 매매일지'!$J$11:$J$99999,YEAR(B80)&amp;"/"&amp;MONTH(B80),'주식 매매일지'!$M$11:$M$99999)</f>
        <v>0</v>
      </c>
      <c r="D80" s="12">
        <f>SUMIF('주식 매매일지'!$E$11:$E$99999,YEAR(B80)&amp;"/"&amp;MONTH(B80),'주식 매매일지'!$H$11:$H$99999)</f>
        <v>0</v>
      </c>
      <c r="E80" s="12">
        <f>SUMIF('주식 매매일지'!$J$11:$J$99999,YEAR(B80)&amp;"/"&amp;MONTH(B80),'주식 매매일지'!$T$11:$T$99999)</f>
        <v>0</v>
      </c>
      <c r="F80" s="12">
        <f>SUMIF('주식 매매일지'!$J$11:$J$99999,YEAR(B80)&amp;"/"&amp;MONTH(B80),'주식 매매일지'!$V$11:$V$99999)</f>
        <v>0</v>
      </c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</row>
    <row r="81" spans="1:27" ht="22.5" customHeight="1">
      <c r="A81" s="10"/>
      <c r="B81" s="11">
        <v>46419</v>
      </c>
      <c r="C81" s="12">
        <f>SUMIF('주식 매매일지'!$J$11:$J$99999,YEAR(B81)&amp;"/"&amp;MONTH(B81),'주식 매매일지'!$M$11:$M$99999)</f>
        <v>0</v>
      </c>
      <c r="D81" s="12">
        <f>SUMIF('주식 매매일지'!$E$11:$E$99999,YEAR(B81)&amp;"/"&amp;MONTH(B81),'주식 매매일지'!$H$11:$H$99999)</f>
        <v>0</v>
      </c>
      <c r="E81" s="12">
        <f>SUMIF('주식 매매일지'!$J$11:$J$99999,YEAR(B81)&amp;"/"&amp;MONTH(B81),'주식 매매일지'!$T$11:$T$99999)</f>
        <v>0</v>
      </c>
      <c r="F81" s="12">
        <f>SUMIF('주식 매매일지'!$J$11:$J$99999,YEAR(B81)&amp;"/"&amp;MONTH(B81),'주식 매매일지'!$V$11:$V$99999)</f>
        <v>0</v>
      </c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</row>
    <row r="82" spans="1:27" ht="22.5" customHeight="1">
      <c r="A82" s="10"/>
      <c r="B82" s="11">
        <v>46447</v>
      </c>
      <c r="C82" s="12">
        <f>SUMIF('주식 매매일지'!$J$11:$J$99999,YEAR(B82)&amp;"/"&amp;MONTH(B82),'주식 매매일지'!$M$11:$M$99999)</f>
        <v>0</v>
      </c>
      <c r="D82" s="12">
        <f>SUMIF('주식 매매일지'!$E$11:$E$99999,YEAR(B82)&amp;"/"&amp;MONTH(B82),'주식 매매일지'!$H$11:$H$99999)</f>
        <v>0</v>
      </c>
      <c r="E82" s="12">
        <f>SUMIF('주식 매매일지'!$J$11:$J$99999,YEAR(B82)&amp;"/"&amp;MONTH(B82),'주식 매매일지'!$T$11:$T$99999)</f>
        <v>0</v>
      </c>
      <c r="F82" s="12">
        <f>SUMIF('주식 매매일지'!$J$11:$J$99999,YEAR(B82)&amp;"/"&amp;MONTH(B82),'주식 매매일지'!$V$11:$V$99999)</f>
        <v>0</v>
      </c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</row>
    <row r="83" spans="1:27" ht="22.5" customHeight="1">
      <c r="A83" s="10"/>
      <c r="B83" s="11">
        <v>46478</v>
      </c>
      <c r="C83" s="12">
        <f>SUMIF('주식 매매일지'!$J$11:$J$99999,YEAR(B83)&amp;"/"&amp;MONTH(B83),'주식 매매일지'!$M$11:$M$99999)</f>
        <v>0</v>
      </c>
      <c r="D83" s="12">
        <f>SUMIF('주식 매매일지'!$E$11:$E$99999,YEAR(B83)&amp;"/"&amp;MONTH(B83),'주식 매매일지'!$H$11:$H$99999)</f>
        <v>0</v>
      </c>
      <c r="E83" s="12">
        <f>SUMIF('주식 매매일지'!$J$11:$J$99999,YEAR(B83)&amp;"/"&amp;MONTH(B83),'주식 매매일지'!$T$11:$T$99999)</f>
        <v>0</v>
      </c>
      <c r="F83" s="12">
        <f>SUMIF('주식 매매일지'!$J$11:$J$99999,YEAR(B83)&amp;"/"&amp;MONTH(B83),'주식 매매일지'!$V$11:$V$99999)</f>
        <v>0</v>
      </c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</row>
    <row r="84" spans="1:27" ht="22.5" customHeight="1">
      <c r="A84" s="10"/>
      <c r="B84" s="11">
        <v>46508</v>
      </c>
      <c r="C84" s="12">
        <f>SUMIF('주식 매매일지'!$J$11:$J$99999,YEAR(B84)&amp;"/"&amp;MONTH(B84),'주식 매매일지'!$M$11:$M$99999)</f>
        <v>0</v>
      </c>
      <c r="D84" s="12">
        <f>SUMIF('주식 매매일지'!$E$11:$E$99999,YEAR(B84)&amp;"/"&amp;MONTH(B84),'주식 매매일지'!$H$11:$H$99999)</f>
        <v>0</v>
      </c>
      <c r="E84" s="12">
        <f>SUMIF('주식 매매일지'!$J$11:$J$99999,YEAR(B84)&amp;"/"&amp;MONTH(B84),'주식 매매일지'!$T$11:$T$99999)</f>
        <v>0</v>
      </c>
      <c r="F84" s="12">
        <f>SUMIF('주식 매매일지'!$J$11:$J$99999,YEAR(B84)&amp;"/"&amp;MONTH(B84),'주식 매매일지'!$V$11:$V$99999)</f>
        <v>0</v>
      </c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</row>
    <row r="85" spans="1:27" ht="22.5" customHeight="1">
      <c r="A85" s="10"/>
      <c r="B85" s="11">
        <v>46539</v>
      </c>
      <c r="C85" s="12">
        <f>SUMIF('주식 매매일지'!$J$11:$J$99999,YEAR(B85)&amp;"/"&amp;MONTH(B85),'주식 매매일지'!$M$11:$M$99999)</f>
        <v>0</v>
      </c>
      <c r="D85" s="12">
        <f>SUMIF('주식 매매일지'!$E$11:$E$99999,YEAR(B85)&amp;"/"&amp;MONTH(B85),'주식 매매일지'!$H$11:$H$99999)</f>
        <v>0</v>
      </c>
      <c r="E85" s="12">
        <f>SUMIF('주식 매매일지'!$J$11:$J$99999,YEAR(B85)&amp;"/"&amp;MONTH(B85),'주식 매매일지'!$T$11:$T$99999)</f>
        <v>0</v>
      </c>
      <c r="F85" s="12">
        <f>SUMIF('주식 매매일지'!$J$11:$J$99999,YEAR(B85)&amp;"/"&amp;MONTH(B85),'주식 매매일지'!$V$11:$V$99999)</f>
        <v>0</v>
      </c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</row>
    <row r="86" spans="1:27" ht="22.5" customHeight="1">
      <c r="A86" s="10"/>
      <c r="B86" s="11">
        <v>46569</v>
      </c>
      <c r="C86" s="12">
        <f>SUMIF('주식 매매일지'!$J$11:$J$99999,YEAR(B86)&amp;"/"&amp;MONTH(B86),'주식 매매일지'!$M$11:$M$99999)</f>
        <v>0</v>
      </c>
      <c r="D86" s="12">
        <f>SUMIF('주식 매매일지'!$E$11:$E$99999,YEAR(B86)&amp;"/"&amp;MONTH(B86),'주식 매매일지'!$H$11:$H$99999)</f>
        <v>0</v>
      </c>
      <c r="E86" s="12">
        <f>SUMIF('주식 매매일지'!$J$11:$J$99999,YEAR(B86)&amp;"/"&amp;MONTH(B86),'주식 매매일지'!$T$11:$T$99999)</f>
        <v>0</v>
      </c>
      <c r="F86" s="12">
        <f>SUMIF('주식 매매일지'!$J$11:$J$99999,YEAR(B86)&amp;"/"&amp;MONTH(B86),'주식 매매일지'!$V$11:$V$99999)</f>
        <v>0</v>
      </c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</row>
    <row r="87" spans="1:27" ht="22.5" customHeight="1">
      <c r="A87" s="10"/>
      <c r="B87" s="11">
        <v>46600</v>
      </c>
      <c r="C87" s="12">
        <f>SUMIF('주식 매매일지'!$J$11:$J$99999,YEAR(B87)&amp;"/"&amp;MONTH(B87),'주식 매매일지'!$M$11:$M$99999)</f>
        <v>0</v>
      </c>
      <c r="D87" s="12">
        <f>SUMIF('주식 매매일지'!$E$11:$E$99999,YEAR(B87)&amp;"/"&amp;MONTH(B87),'주식 매매일지'!$H$11:$H$99999)</f>
        <v>0</v>
      </c>
      <c r="E87" s="12">
        <f>SUMIF('주식 매매일지'!$J$11:$J$99999,YEAR(B87)&amp;"/"&amp;MONTH(B87),'주식 매매일지'!$T$11:$T$99999)</f>
        <v>0</v>
      </c>
      <c r="F87" s="12">
        <f>SUMIF('주식 매매일지'!$J$11:$J$99999,YEAR(B87)&amp;"/"&amp;MONTH(B87),'주식 매매일지'!$V$11:$V$99999)</f>
        <v>0</v>
      </c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</row>
    <row r="88" spans="1:27" ht="22.5" customHeight="1">
      <c r="A88" s="10"/>
      <c r="B88" s="11">
        <v>46631</v>
      </c>
      <c r="C88" s="12">
        <f>SUMIF('주식 매매일지'!$J$11:$J$99999,YEAR(B88)&amp;"/"&amp;MONTH(B88),'주식 매매일지'!$M$11:$M$99999)</f>
        <v>0</v>
      </c>
      <c r="D88" s="12">
        <f>SUMIF('주식 매매일지'!$E$11:$E$99999,YEAR(B88)&amp;"/"&amp;MONTH(B88),'주식 매매일지'!$H$11:$H$99999)</f>
        <v>0</v>
      </c>
      <c r="E88" s="12">
        <f>SUMIF('주식 매매일지'!$J$11:$J$99999,YEAR(B88)&amp;"/"&amp;MONTH(B88),'주식 매매일지'!$T$11:$T$99999)</f>
        <v>0</v>
      </c>
      <c r="F88" s="12">
        <f>SUMIF('주식 매매일지'!$J$11:$J$99999,YEAR(B88)&amp;"/"&amp;MONTH(B88),'주식 매매일지'!$V$11:$V$99999)</f>
        <v>0</v>
      </c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</row>
    <row r="89" spans="1:27" ht="22.5" customHeight="1">
      <c r="A89" s="10"/>
      <c r="B89" s="11">
        <v>46661</v>
      </c>
      <c r="C89" s="12">
        <f>SUMIF('주식 매매일지'!$J$11:$J$99999,YEAR(B89)&amp;"/"&amp;MONTH(B89),'주식 매매일지'!$M$11:$M$99999)</f>
        <v>0</v>
      </c>
      <c r="D89" s="12">
        <f>SUMIF('주식 매매일지'!$E$11:$E$99999,YEAR(B89)&amp;"/"&amp;MONTH(B89),'주식 매매일지'!$H$11:$H$99999)</f>
        <v>0</v>
      </c>
      <c r="E89" s="12">
        <f>SUMIF('주식 매매일지'!$J$11:$J$99999,YEAR(B89)&amp;"/"&amp;MONTH(B89),'주식 매매일지'!$T$11:$T$99999)</f>
        <v>0</v>
      </c>
      <c r="F89" s="12">
        <f>SUMIF('주식 매매일지'!$J$11:$J$99999,YEAR(B89)&amp;"/"&amp;MONTH(B89),'주식 매매일지'!$V$11:$V$99999)</f>
        <v>0</v>
      </c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</row>
    <row r="90" spans="1:27" ht="22.5" customHeight="1">
      <c r="A90" s="10"/>
      <c r="B90" s="11">
        <v>46692</v>
      </c>
      <c r="C90" s="12">
        <f>SUMIF('주식 매매일지'!$J$11:$J$99999,YEAR(B90)&amp;"/"&amp;MONTH(B90),'주식 매매일지'!$M$11:$M$99999)</f>
        <v>0</v>
      </c>
      <c r="D90" s="12">
        <f>SUMIF('주식 매매일지'!$E$11:$E$99999,YEAR(B90)&amp;"/"&amp;MONTH(B90),'주식 매매일지'!$H$11:$H$99999)</f>
        <v>0</v>
      </c>
      <c r="E90" s="12">
        <f>SUMIF('주식 매매일지'!$J$11:$J$99999,YEAR(B90)&amp;"/"&amp;MONTH(B90),'주식 매매일지'!$T$11:$T$99999)</f>
        <v>0</v>
      </c>
      <c r="F90" s="12">
        <f>SUMIF('주식 매매일지'!$J$11:$J$99999,YEAR(B90)&amp;"/"&amp;MONTH(B90),'주식 매매일지'!$V$11:$V$99999)</f>
        <v>0</v>
      </c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</row>
    <row r="91" spans="1:27" ht="22.5" customHeight="1">
      <c r="A91" s="10"/>
      <c r="B91" s="11">
        <v>46722</v>
      </c>
      <c r="C91" s="12">
        <f>SUMIF('주식 매매일지'!$J$11:$J$99999,YEAR(B91)&amp;"/"&amp;MONTH(B91),'주식 매매일지'!$M$11:$M$99999)</f>
        <v>0</v>
      </c>
      <c r="D91" s="12">
        <f>SUMIF('주식 매매일지'!$E$11:$E$99999,YEAR(B91)&amp;"/"&amp;MONTH(B91),'주식 매매일지'!$H$11:$H$99999)</f>
        <v>0</v>
      </c>
      <c r="E91" s="12">
        <f>SUMIF('주식 매매일지'!$J$11:$J$99999,YEAR(B91)&amp;"/"&amp;MONTH(B91),'주식 매매일지'!$T$11:$T$99999)</f>
        <v>0</v>
      </c>
      <c r="F91" s="12">
        <f>SUMIF('주식 매매일지'!$J$11:$J$99999,YEAR(B91)&amp;"/"&amp;MONTH(B91),'주식 매매일지'!$V$11:$V$99999)</f>
        <v>0</v>
      </c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</row>
    <row r="92" spans="1:27" ht="22.5" customHeight="1">
      <c r="A92" s="10"/>
      <c r="B92" s="11">
        <v>46753</v>
      </c>
      <c r="C92" s="12">
        <f>SUMIF('주식 매매일지'!$J$11:$J$99999,YEAR(B92)&amp;"/"&amp;MONTH(B92),'주식 매매일지'!$M$11:$M$99999)</f>
        <v>0</v>
      </c>
      <c r="D92" s="12">
        <f>SUMIF('주식 매매일지'!$E$11:$E$99999,YEAR(B92)&amp;"/"&amp;MONTH(B92),'주식 매매일지'!$H$11:$H$99999)</f>
        <v>0</v>
      </c>
      <c r="E92" s="12">
        <f>SUMIF('주식 매매일지'!$J$11:$J$99999,YEAR(B92)&amp;"/"&amp;MONTH(B92),'주식 매매일지'!$T$11:$T$99999)</f>
        <v>0</v>
      </c>
      <c r="F92" s="12">
        <f>SUMIF('주식 매매일지'!$J$11:$J$99999,YEAR(B92)&amp;"/"&amp;MONTH(B92),'주식 매매일지'!$V$11:$V$99999)</f>
        <v>0</v>
      </c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</row>
    <row r="93" spans="1:27" ht="22.5" customHeight="1">
      <c r="A93" s="10"/>
      <c r="B93" s="11">
        <v>46784</v>
      </c>
      <c r="C93" s="12">
        <f>SUMIF('주식 매매일지'!$J$11:$J$99999,YEAR(B93)&amp;"/"&amp;MONTH(B93),'주식 매매일지'!$M$11:$M$99999)</f>
        <v>0</v>
      </c>
      <c r="D93" s="12">
        <f>SUMIF('주식 매매일지'!$E$11:$E$99999,YEAR(B93)&amp;"/"&amp;MONTH(B93),'주식 매매일지'!$H$11:$H$99999)</f>
        <v>0</v>
      </c>
      <c r="E93" s="12">
        <f>SUMIF('주식 매매일지'!$J$11:$J$99999,YEAR(B93)&amp;"/"&amp;MONTH(B93),'주식 매매일지'!$T$11:$T$99999)</f>
        <v>0</v>
      </c>
      <c r="F93" s="12">
        <f>SUMIF('주식 매매일지'!$J$11:$J$99999,YEAR(B93)&amp;"/"&amp;MONTH(B93),'주식 매매일지'!$V$11:$V$99999)</f>
        <v>0</v>
      </c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</row>
    <row r="94" spans="1:27" ht="22.5" customHeight="1">
      <c r="A94" s="10"/>
      <c r="B94" s="11">
        <v>46813</v>
      </c>
      <c r="C94" s="12">
        <f>SUMIF('주식 매매일지'!$J$11:$J$99999,YEAR(B94)&amp;"/"&amp;MONTH(B94),'주식 매매일지'!$M$11:$M$99999)</f>
        <v>0</v>
      </c>
      <c r="D94" s="12">
        <f>SUMIF('주식 매매일지'!$E$11:$E$99999,YEAR(B94)&amp;"/"&amp;MONTH(B94),'주식 매매일지'!$H$11:$H$99999)</f>
        <v>0</v>
      </c>
      <c r="E94" s="12">
        <f>SUMIF('주식 매매일지'!$J$11:$J$99999,YEAR(B94)&amp;"/"&amp;MONTH(B94),'주식 매매일지'!$T$11:$T$99999)</f>
        <v>0</v>
      </c>
      <c r="F94" s="12">
        <f>SUMIF('주식 매매일지'!$J$11:$J$99999,YEAR(B94)&amp;"/"&amp;MONTH(B94),'주식 매매일지'!$V$11:$V$99999)</f>
        <v>0</v>
      </c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</row>
    <row r="95" spans="1:27" ht="22.5" customHeight="1">
      <c r="A95" s="10"/>
      <c r="B95" s="11">
        <v>46844</v>
      </c>
      <c r="C95" s="12">
        <f>SUMIF('주식 매매일지'!$J$11:$J$99999,YEAR(B95)&amp;"/"&amp;MONTH(B95),'주식 매매일지'!$M$11:$M$99999)</f>
        <v>0</v>
      </c>
      <c r="D95" s="12">
        <f>SUMIF('주식 매매일지'!$E$11:$E$99999,YEAR(B95)&amp;"/"&amp;MONTH(B95),'주식 매매일지'!$H$11:$H$99999)</f>
        <v>0</v>
      </c>
      <c r="E95" s="12">
        <f>SUMIF('주식 매매일지'!$J$11:$J$99999,YEAR(B95)&amp;"/"&amp;MONTH(B95),'주식 매매일지'!$T$11:$T$99999)</f>
        <v>0</v>
      </c>
      <c r="F95" s="12">
        <f>SUMIF('주식 매매일지'!$J$11:$J$99999,YEAR(B95)&amp;"/"&amp;MONTH(B95),'주식 매매일지'!$V$11:$V$99999)</f>
        <v>0</v>
      </c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</row>
    <row r="96" spans="1:27" ht="22.5" customHeight="1">
      <c r="A96" s="10"/>
      <c r="B96" s="11">
        <v>46874</v>
      </c>
      <c r="C96" s="12">
        <f>SUMIF('주식 매매일지'!$J$11:$J$99999,YEAR(B96)&amp;"/"&amp;MONTH(B96),'주식 매매일지'!$M$11:$M$99999)</f>
        <v>0</v>
      </c>
      <c r="D96" s="12">
        <f>SUMIF('주식 매매일지'!$E$11:$E$99999,YEAR(B96)&amp;"/"&amp;MONTH(B96),'주식 매매일지'!$H$11:$H$99999)</f>
        <v>0</v>
      </c>
      <c r="E96" s="12">
        <f>SUMIF('주식 매매일지'!$J$11:$J$99999,YEAR(B96)&amp;"/"&amp;MONTH(B96),'주식 매매일지'!$T$11:$T$99999)</f>
        <v>0</v>
      </c>
      <c r="F96" s="12">
        <f>SUMIF('주식 매매일지'!$J$11:$J$99999,YEAR(B96)&amp;"/"&amp;MONTH(B96),'주식 매매일지'!$V$11:$V$99999)</f>
        <v>0</v>
      </c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</row>
    <row r="97" spans="1:27" ht="22.5" customHeight="1">
      <c r="A97" s="10"/>
      <c r="B97" s="11">
        <v>46905</v>
      </c>
      <c r="C97" s="12">
        <f>SUMIF('주식 매매일지'!$J$11:$J$99999,YEAR(B97)&amp;"/"&amp;MONTH(B97),'주식 매매일지'!$M$11:$M$99999)</f>
        <v>0</v>
      </c>
      <c r="D97" s="12">
        <f>SUMIF('주식 매매일지'!$E$11:$E$99999,YEAR(B97)&amp;"/"&amp;MONTH(B97),'주식 매매일지'!$H$11:$H$99999)</f>
        <v>0</v>
      </c>
      <c r="E97" s="12">
        <f>SUMIF('주식 매매일지'!$J$11:$J$99999,YEAR(B97)&amp;"/"&amp;MONTH(B97),'주식 매매일지'!$T$11:$T$99999)</f>
        <v>0</v>
      </c>
      <c r="F97" s="12">
        <f>SUMIF('주식 매매일지'!$J$11:$J$99999,YEAR(B97)&amp;"/"&amp;MONTH(B97),'주식 매매일지'!$V$11:$V$99999)</f>
        <v>0</v>
      </c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</row>
    <row r="98" spans="1:27" ht="22.5" customHeight="1">
      <c r="A98" s="10"/>
      <c r="B98" s="11">
        <v>46935</v>
      </c>
      <c r="C98" s="12">
        <f>SUMIF('주식 매매일지'!$J$11:$J$99999,YEAR(B98)&amp;"/"&amp;MONTH(B98),'주식 매매일지'!$M$11:$M$99999)</f>
        <v>0</v>
      </c>
      <c r="D98" s="12">
        <f>SUMIF('주식 매매일지'!$E$11:$E$99999,YEAR(B98)&amp;"/"&amp;MONTH(B98),'주식 매매일지'!$H$11:$H$99999)</f>
        <v>0</v>
      </c>
      <c r="E98" s="12">
        <f>SUMIF('주식 매매일지'!$J$11:$J$99999,YEAR(B98)&amp;"/"&amp;MONTH(B98),'주식 매매일지'!$T$11:$T$99999)</f>
        <v>0</v>
      </c>
      <c r="F98" s="12">
        <f>SUMIF('주식 매매일지'!$J$11:$J$99999,YEAR(B98)&amp;"/"&amp;MONTH(B98),'주식 매매일지'!$V$11:$V$99999)</f>
        <v>0</v>
      </c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</row>
    <row r="99" spans="1:27" ht="22.5" customHeight="1">
      <c r="A99" s="10"/>
      <c r="B99" s="11">
        <v>46966</v>
      </c>
      <c r="C99" s="12">
        <f>SUMIF('주식 매매일지'!$J$11:$J$99999,YEAR(B99)&amp;"/"&amp;MONTH(B99),'주식 매매일지'!$M$11:$M$99999)</f>
        <v>0</v>
      </c>
      <c r="D99" s="12">
        <f>SUMIF('주식 매매일지'!$E$11:$E$99999,YEAR(B99)&amp;"/"&amp;MONTH(B99),'주식 매매일지'!$H$11:$H$99999)</f>
        <v>0</v>
      </c>
      <c r="E99" s="12">
        <f>SUMIF('주식 매매일지'!$J$11:$J$99999,YEAR(B99)&amp;"/"&amp;MONTH(B99),'주식 매매일지'!$T$11:$T$99999)</f>
        <v>0</v>
      </c>
      <c r="F99" s="12">
        <f>SUMIF('주식 매매일지'!$J$11:$J$99999,YEAR(B99)&amp;"/"&amp;MONTH(B99),'주식 매매일지'!$V$11:$V$99999)</f>
        <v>0</v>
      </c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</row>
    <row r="100" spans="1:27" ht="22.5" customHeight="1">
      <c r="A100" s="10"/>
      <c r="B100" s="11">
        <v>46997</v>
      </c>
      <c r="C100" s="12">
        <f>SUMIF('주식 매매일지'!$J$11:$J$99999,YEAR(B100)&amp;"/"&amp;MONTH(B100),'주식 매매일지'!$M$11:$M$99999)</f>
        <v>0</v>
      </c>
      <c r="D100" s="12">
        <f>SUMIF('주식 매매일지'!$E$11:$E$99999,YEAR(B100)&amp;"/"&amp;MONTH(B100),'주식 매매일지'!$H$11:$H$99999)</f>
        <v>0</v>
      </c>
      <c r="E100" s="12">
        <f>SUMIF('주식 매매일지'!$J$11:$J$99999,YEAR(B100)&amp;"/"&amp;MONTH(B100),'주식 매매일지'!$T$11:$T$99999)</f>
        <v>0</v>
      </c>
      <c r="F100" s="12">
        <f>SUMIF('주식 매매일지'!$J$11:$J$99999,YEAR(B100)&amp;"/"&amp;MONTH(B100),'주식 매매일지'!$V$11:$V$99999)</f>
        <v>0</v>
      </c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</row>
    <row r="101" spans="1:27" ht="22.5" customHeight="1">
      <c r="A101" s="10"/>
      <c r="B101" s="11">
        <v>47027</v>
      </c>
      <c r="C101" s="12">
        <f>SUMIF('주식 매매일지'!$J$11:$J$99999,YEAR(B101)&amp;"/"&amp;MONTH(B101),'주식 매매일지'!$M$11:$M$99999)</f>
        <v>0</v>
      </c>
      <c r="D101" s="12">
        <f>SUMIF('주식 매매일지'!$E$11:$E$99999,YEAR(B101)&amp;"/"&amp;MONTH(B101),'주식 매매일지'!$H$11:$H$99999)</f>
        <v>0</v>
      </c>
      <c r="E101" s="12">
        <f>SUMIF('주식 매매일지'!$J$11:$J$99999,YEAR(B101)&amp;"/"&amp;MONTH(B101),'주식 매매일지'!$T$11:$T$99999)</f>
        <v>0</v>
      </c>
      <c r="F101" s="12">
        <f>SUMIF('주식 매매일지'!$J$11:$J$99999,YEAR(B101)&amp;"/"&amp;MONTH(B101),'주식 매매일지'!$V$11:$V$99999)</f>
        <v>0</v>
      </c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</row>
    <row r="102" spans="1:27" ht="22.5" customHeight="1">
      <c r="A102" s="10"/>
      <c r="B102" s="11">
        <v>47058</v>
      </c>
      <c r="C102" s="12">
        <f>SUMIF('주식 매매일지'!$J$11:$J$99999,YEAR(B102)&amp;"/"&amp;MONTH(B102),'주식 매매일지'!$M$11:$M$99999)</f>
        <v>0</v>
      </c>
      <c r="D102" s="12">
        <f>SUMIF('주식 매매일지'!$E$11:$E$99999,YEAR(B102)&amp;"/"&amp;MONTH(B102),'주식 매매일지'!$H$11:$H$99999)</f>
        <v>0</v>
      </c>
      <c r="E102" s="12">
        <f>SUMIF('주식 매매일지'!$J$11:$J$99999,YEAR(B102)&amp;"/"&amp;MONTH(B102),'주식 매매일지'!$T$11:$T$99999)</f>
        <v>0</v>
      </c>
      <c r="F102" s="12">
        <f>SUMIF('주식 매매일지'!$J$11:$J$99999,YEAR(B102)&amp;"/"&amp;MONTH(B102),'주식 매매일지'!$V$11:$V$99999)</f>
        <v>0</v>
      </c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</row>
    <row r="103" spans="1:27" ht="22.5" customHeight="1">
      <c r="A103" s="10"/>
      <c r="B103" s="11">
        <v>47088</v>
      </c>
      <c r="C103" s="12">
        <f>SUMIF('주식 매매일지'!$J$11:$J$99999,YEAR(B103)&amp;"/"&amp;MONTH(B103),'주식 매매일지'!$M$11:$M$99999)</f>
        <v>0</v>
      </c>
      <c r="D103" s="12">
        <f>SUMIF('주식 매매일지'!$E$11:$E$99999,YEAR(B103)&amp;"/"&amp;MONTH(B103),'주식 매매일지'!$H$11:$H$99999)</f>
        <v>0</v>
      </c>
      <c r="E103" s="12">
        <f>SUMIF('주식 매매일지'!$J$11:$J$99999,YEAR(B103)&amp;"/"&amp;MONTH(B103),'주식 매매일지'!$T$11:$T$99999)</f>
        <v>0</v>
      </c>
      <c r="F103" s="12">
        <f>SUMIF('주식 매매일지'!$J$11:$J$99999,YEAR(B103)&amp;"/"&amp;MONTH(B103),'주식 매매일지'!$V$11:$V$99999)</f>
        <v>0</v>
      </c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</row>
    <row r="104" spans="1:27" ht="22.5" customHeight="1">
      <c r="A104" s="10"/>
      <c r="B104" s="11">
        <v>47119</v>
      </c>
      <c r="C104" s="12">
        <f>SUMIF('주식 매매일지'!$J$11:$J$99999,YEAR(B104)&amp;"/"&amp;MONTH(B104),'주식 매매일지'!$M$11:$M$99999)</f>
        <v>0</v>
      </c>
      <c r="D104" s="12">
        <f>SUMIF('주식 매매일지'!$E$11:$E$99999,YEAR(B104)&amp;"/"&amp;MONTH(B104),'주식 매매일지'!$H$11:$H$99999)</f>
        <v>0</v>
      </c>
      <c r="E104" s="12">
        <f>SUMIF('주식 매매일지'!$J$11:$J$99999,YEAR(B104)&amp;"/"&amp;MONTH(B104),'주식 매매일지'!$T$11:$T$99999)</f>
        <v>0</v>
      </c>
      <c r="F104" s="12">
        <f>SUMIF('주식 매매일지'!$J$11:$J$99999,YEAR(B104)&amp;"/"&amp;MONTH(B104),'주식 매매일지'!$V$11:$V$99999)</f>
        <v>0</v>
      </c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</row>
    <row r="105" spans="1:27" ht="22.5" customHeight="1">
      <c r="A105" s="10"/>
      <c r="B105" s="11">
        <v>47150</v>
      </c>
      <c r="C105" s="12">
        <f>SUMIF('주식 매매일지'!$J$11:$J$99999,YEAR(B105)&amp;"/"&amp;MONTH(B105),'주식 매매일지'!$M$11:$M$99999)</f>
        <v>0</v>
      </c>
      <c r="D105" s="12">
        <f>SUMIF('주식 매매일지'!$E$11:$E$99999,YEAR(B105)&amp;"/"&amp;MONTH(B105),'주식 매매일지'!$H$11:$H$99999)</f>
        <v>0</v>
      </c>
      <c r="E105" s="12">
        <f>SUMIF('주식 매매일지'!$J$11:$J$99999,YEAR(B105)&amp;"/"&amp;MONTH(B105),'주식 매매일지'!$T$11:$T$99999)</f>
        <v>0</v>
      </c>
      <c r="F105" s="12">
        <f>SUMIF('주식 매매일지'!$J$11:$J$99999,YEAR(B105)&amp;"/"&amp;MONTH(B105),'주식 매매일지'!$V$11:$V$99999)</f>
        <v>0</v>
      </c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</row>
    <row r="106" spans="1:27" ht="22.5" customHeight="1">
      <c r="A106" s="10"/>
      <c r="B106" s="11">
        <v>47178</v>
      </c>
      <c r="C106" s="12">
        <f>SUMIF('주식 매매일지'!$J$11:$J$99999,YEAR(B106)&amp;"/"&amp;MONTH(B106),'주식 매매일지'!$M$11:$M$99999)</f>
        <v>0</v>
      </c>
      <c r="D106" s="12">
        <f>SUMIF('주식 매매일지'!$E$11:$E$99999,YEAR(B106)&amp;"/"&amp;MONTH(B106),'주식 매매일지'!$H$11:$H$99999)</f>
        <v>0</v>
      </c>
      <c r="E106" s="12">
        <f>SUMIF('주식 매매일지'!$J$11:$J$99999,YEAR(B106)&amp;"/"&amp;MONTH(B106),'주식 매매일지'!$T$11:$T$99999)</f>
        <v>0</v>
      </c>
      <c r="F106" s="12">
        <f>SUMIF('주식 매매일지'!$J$11:$J$99999,YEAR(B106)&amp;"/"&amp;MONTH(B106),'주식 매매일지'!$V$11:$V$99999)</f>
        <v>0</v>
      </c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</row>
    <row r="107" spans="1:27" ht="22.5" customHeight="1">
      <c r="A107" s="10"/>
      <c r="B107" s="11">
        <v>47209</v>
      </c>
      <c r="C107" s="12">
        <f>SUMIF('주식 매매일지'!$J$11:$J$99999,YEAR(B107)&amp;"/"&amp;MONTH(B107),'주식 매매일지'!$M$11:$M$99999)</f>
        <v>0</v>
      </c>
      <c r="D107" s="12">
        <f>SUMIF('주식 매매일지'!$E$11:$E$99999,YEAR(B107)&amp;"/"&amp;MONTH(B107),'주식 매매일지'!$H$11:$H$99999)</f>
        <v>0</v>
      </c>
      <c r="E107" s="12">
        <f>SUMIF('주식 매매일지'!$J$11:$J$99999,YEAR(B107)&amp;"/"&amp;MONTH(B107),'주식 매매일지'!$T$11:$T$99999)</f>
        <v>0</v>
      </c>
      <c r="F107" s="12">
        <f>SUMIF('주식 매매일지'!$J$11:$J$99999,YEAR(B107)&amp;"/"&amp;MONTH(B107),'주식 매매일지'!$V$11:$V$99999)</f>
        <v>0</v>
      </c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</row>
    <row r="108" spans="1:27" ht="22.5" customHeight="1">
      <c r="A108" s="10"/>
      <c r="B108" s="11">
        <v>47239</v>
      </c>
      <c r="C108" s="12">
        <f>SUMIF('주식 매매일지'!$J$11:$J$99999,YEAR(B108)&amp;"/"&amp;MONTH(B108),'주식 매매일지'!$M$11:$M$99999)</f>
        <v>0</v>
      </c>
      <c r="D108" s="12">
        <f>SUMIF('주식 매매일지'!$E$11:$E$99999,YEAR(B108)&amp;"/"&amp;MONTH(B108),'주식 매매일지'!$H$11:$H$99999)</f>
        <v>0</v>
      </c>
      <c r="E108" s="12">
        <f>SUMIF('주식 매매일지'!$J$11:$J$99999,YEAR(B108)&amp;"/"&amp;MONTH(B108),'주식 매매일지'!$T$11:$T$99999)</f>
        <v>0</v>
      </c>
      <c r="F108" s="12">
        <f>SUMIF('주식 매매일지'!$J$11:$J$99999,YEAR(B108)&amp;"/"&amp;MONTH(B108),'주식 매매일지'!$V$11:$V$99999)</f>
        <v>0</v>
      </c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</row>
    <row r="109" spans="1:27" ht="22.5" customHeight="1">
      <c r="A109" s="10"/>
      <c r="B109" s="11">
        <v>47270</v>
      </c>
      <c r="C109" s="12">
        <f>SUMIF('주식 매매일지'!$J$11:$J$99999,YEAR(B109)&amp;"/"&amp;MONTH(B109),'주식 매매일지'!$M$11:$M$99999)</f>
        <v>0</v>
      </c>
      <c r="D109" s="12">
        <f>SUMIF('주식 매매일지'!$E$11:$E$99999,YEAR(B109)&amp;"/"&amp;MONTH(B109),'주식 매매일지'!$H$11:$H$99999)</f>
        <v>0</v>
      </c>
      <c r="E109" s="12">
        <f>SUMIF('주식 매매일지'!$J$11:$J$99999,YEAR(B109)&amp;"/"&amp;MONTH(B109),'주식 매매일지'!$T$11:$T$99999)</f>
        <v>0</v>
      </c>
      <c r="F109" s="12">
        <f>SUMIF('주식 매매일지'!$J$11:$J$99999,YEAR(B109)&amp;"/"&amp;MONTH(B109),'주식 매매일지'!$V$11:$V$99999)</f>
        <v>0</v>
      </c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</row>
    <row r="110" spans="1:27" ht="22.5" customHeight="1">
      <c r="A110" s="10"/>
      <c r="B110" s="11">
        <v>47300</v>
      </c>
      <c r="C110" s="12">
        <f>SUMIF('주식 매매일지'!$J$11:$J$99999,YEAR(B110)&amp;"/"&amp;MONTH(B110),'주식 매매일지'!$M$11:$M$99999)</f>
        <v>0</v>
      </c>
      <c r="D110" s="12">
        <f>SUMIF('주식 매매일지'!$E$11:$E$99999,YEAR(B110)&amp;"/"&amp;MONTH(B110),'주식 매매일지'!$H$11:$H$99999)</f>
        <v>0</v>
      </c>
      <c r="E110" s="12">
        <f>SUMIF('주식 매매일지'!$J$11:$J$99999,YEAR(B110)&amp;"/"&amp;MONTH(B110),'주식 매매일지'!$T$11:$T$99999)</f>
        <v>0</v>
      </c>
      <c r="F110" s="12">
        <f>SUMIF('주식 매매일지'!$J$11:$J$99999,YEAR(B110)&amp;"/"&amp;MONTH(B110),'주식 매매일지'!$V$11:$V$99999)</f>
        <v>0</v>
      </c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</row>
    <row r="111" spans="1:27" ht="22.5" customHeight="1">
      <c r="A111" s="10"/>
      <c r="B111" s="11">
        <v>47331</v>
      </c>
      <c r="C111" s="12">
        <f>SUMIF('주식 매매일지'!$J$11:$J$99999,YEAR(B111)&amp;"/"&amp;MONTH(B111),'주식 매매일지'!$M$11:$M$99999)</f>
        <v>0</v>
      </c>
      <c r="D111" s="12">
        <f>SUMIF('주식 매매일지'!$E$11:$E$99999,YEAR(B111)&amp;"/"&amp;MONTH(B111),'주식 매매일지'!$H$11:$H$99999)</f>
        <v>0</v>
      </c>
      <c r="E111" s="12">
        <f>SUMIF('주식 매매일지'!$J$11:$J$99999,YEAR(B111)&amp;"/"&amp;MONTH(B111),'주식 매매일지'!$T$11:$T$99999)</f>
        <v>0</v>
      </c>
      <c r="F111" s="12">
        <f>SUMIF('주식 매매일지'!$J$11:$J$99999,YEAR(B111)&amp;"/"&amp;MONTH(B111),'주식 매매일지'!$V$11:$V$99999)</f>
        <v>0</v>
      </c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</row>
    <row r="112" spans="1:27" ht="22.5" customHeight="1">
      <c r="A112" s="10"/>
      <c r="B112" s="11">
        <v>47362</v>
      </c>
      <c r="C112" s="12">
        <f>SUMIF('주식 매매일지'!$J$11:$J$99999,YEAR(B112)&amp;"/"&amp;MONTH(B112),'주식 매매일지'!$M$11:$M$99999)</f>
        <v>0</v>
      </c>
      <c r="D112" s="12">
        <f>SUMIF('주식 매매일지'!$E$11:$E$99999,YEAR(B112)&amp;"/"&amp;MONTH(B112),'주식 매매일지'!$H$11:$H$99999)</f>
        <v>0</v>
      </c>
      <c r="E112" s="12">
        <f>SUMIF('주식 매매일지'!$J$11:$J$99999,YEAR(B112)&amp;"/"&amp;MONTH(B112),'주식 매매일지'!$T$11:$T$99999)</f>
        <v>0</v>
      </c>
      <c r="F112" s="12">
        <f>SUMIF('주식 매매일지'!$J$11:$J$99999,YEAR(B112)&amp;"/"&amp;MONTH(B112),'주식 매매일지'!$V$11:$V$99999)</f>
        <v>0</v>
      </c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</row>
    <row r="113" spans="1:27" ht="22.5" customHeight="1">
      <c r="A113" s="10"/>
      <c r="B113" s="11">
        <v>47392</v>
      </c>
      <c r="C113" s="12">
        <f>SUMIF('주식 매매일지'!$J$11:$J$99999,YEAR(B113)&amp;"/"&amp;MONTH(B113),'주식 매매일지'!$M$11:$M$99999)</f>
        <v>0</v>
      </c>
      <c r="D113" s="12">
        <f>SUMIF('주식 매매일지'!$E$11:$E$99999,YEAR(B113)&amp;"/"&amp;MONTH(B113),'주식 매매일지'!$H$11:$H$99999)</f>
        <v>0</v>
      </c>
      <c r="E113" s="12">
        <f>SUMIF('주식 매매일지'!$J$11:$J$99999,YEAR(B113)&amp;"/"&amp;MONTH(B113),'주식 매매일지'!$T$11:$T$99999)</f>
        <v>0</v>
      </c>
      <c r="F113" s="12">
        <f>SUMIF('주식 매매일지'!$J$11:$J$99999,YEAR(B113)&amp;"/"&amp;MONTH(B113),'주식 매매일지'!$V$11:$V$99999)</f>
        <v>0</v>
      </c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</row>
    <row r="114" spans="1:27" ht="22.5" customHeight="1">
      <c r="A114" s="10"/>
      <c r="B114" s="11">
        <v>47423</v>
      </c>
      <c r="C114" s="12">
        <f>SUMIF('주식 매매일지'!$J$11:$J$99999,YEAR(B114)&amp;"/"&amp;MONTH(B114),'주식 매매일지'!$M$11:$M$99999)</f>
        <v>0</v>
      </c>
      <c r="D114" s="12">
        <f>SUMIF('주식 매매일지'!$E$11:$E$99999,YEAR(B114)&amp;"/"&amp;MONTH(B114),'주식 매매일지'!$H$11:$H$99999)</f>
        <v>0</v>
      </c>
      <c r="E114" s="12">
        <f>SUMIF('주식 매매일지'!$J$11:$J$99999,YEAR(B114)&amp;"/"&amp;MONTH(B114),'주식 매매일지'!$T$11:$T$99999)</f>
        <v>0</v>
      </c>
      <c r="F114" s="12">
        <f>SUMIF('주식 매매일지'!$J$11:$J$99999,YEAR(B114)&amp;"/"&amp;MONTH(B114),'주식 매매일지'!$V$11:$V$99999)</f>
        <v>0</v>
      </c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</row>
    <row r="115" spans="1:27" ht="22.5" customHeight="1">
      <c r="A115" s="10"/>
      <c r="B115" s="11">
        <v>47453</v>
      </c>
      <c r="C115" s="12">
        <f>SUMIF('주식 매매일지'!$J$11:$J$99999,YEAR(B115)&amp;"/"&amp;MONTH(B115),'주식 매매일지'!$M$11:$M$99999)</f>
        <v>0</v>
      </c>
      <c r="D115" s="12">
        <f>SUMIF('주식 매매일지'!$E$11:$E$99999,YEAR(B115)&amp;"/"&amp;MONTH(B115),'주식 매매일지'!$H$11:$H$99999)</f>
        <v>0</v>
      </c>
      <c r="E115" s="12">
        <f>SUMIF('주식 매매일지'!$J$11:$J$99999,YEAR(B115)&amp;"/"&amp;MONTH(B115),'주식 매매일지'!$T$11:$T$99999)</f>
        <v>0</v>
      </c>
      <c r="F115" s="12">
        <f>SUMIF('주식 매매일지'!$J$11:$J$99999,YEAR(B115)&amp;"/"&amp;MONTH(B115),'주식 매매일지'!$V$11:$V$99999)</f>
        <v>0</v>
      </c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</row>
    <row r="116" spans="1:27" ht="22.5" customHeight="1">
      <c r="A116" s="10"/>
      <c r="B116" s="11">
        <v>47484</v>
      </c>
      <c r="C116" s="12">
        <f>SUMIF('주식 매매일지'!$J$11:$J$99999,YEAR(B116)&amp;"/"&amp;MONTH(B116),'주식 매매일지'!$M$11:$M$99999)</f>
        <v>0</v>
      </c>
      <c r="D116" s="12">
        <f>SUMIF('주식 매매일지'!$E$11:$E$99999,YEAR(B116)&amp;"/"&amp;MONTH(B116),'주식 매매일지'!$H$11:$H$99999)</f>
        <v>0</v>
      </c>
      <c r="E116" s="12">
        <f>SUMIF('주식 매매일지'!$J$11:$J$99999,YEAR(B116)&amp;"/"&amp;MONTH(B116),'주식 매매일지'!$T$11:$T$99999)</f>
        <v>0</v>
      </c>
      <c r="F116" s="12">
        <f>SUMIF('주식 매매일지'!$J$11:$J$99999,YEAR(B116)&amp;"/"&amp;MONTH(B116),'주식 매매일지'!$V$11:$V$99999)</f>
        <v>0</v>
      </c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</row>
    <row r="117" spans="1:27" ht="22.5" customHeight="1">
      <c r="A117" s="10"/>
      <c r="B117" s="11">
        <v>47515</v>
      </c>
      <c r="C117" s="12">
        <f>SUMIF('주식 매매일지'!$J$11:$J$99999,YEAR(B117)&amp;"/"&amp;MONTH(B117),'주식 매매일지'!$M$11:$M$99999)</f>
        <v>0</v>
      </c>
      <c r="D117" s="12">
        <f>SUMIF('주식 매매일지'!$E$11:$E$99999,YEAR(B117)&amp;"/"&amp;MONTH(B117),'주식 매매일지'!$H$11:$H$99999)</f>
        <v>0</v>
      </c>
      <c r="E117" s="12">
        <f>SUMIF('주식 매매일지'!$J$11:$J$99999,YEAR(B117)&amp;"/"&amp;MONTH(B117),'주식 매매일지'!$T$11:$T$99999)</f>
        <v>0</v>
      </c>
      <c r="F117" s="12">
        <f>SUMIF('주식 매매일지'!$J$11:$J$99999,YEAR(B117)&amp;"/"&amp;MONTH(B117),'주식 매매일지'!$V$11:$V$99999)</f>
        <v>0</v>
      </c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</row>
    <row r="118" spans="1:27" ht="22.5" customHeight="1">
      <c r="A118" s="10"/>
      <c r="B118" s="11">
        <v>47543</v>
      </c>
      <c r="C118" s="12">
        <f>SUMIF('주식 매매일지'!$J$11:$J$99999,YEAR(B118)&amp;"/"&amp;MONTH(B118),'주식 매매일지'!$M$11:$M$99999)</f>
        <v>0</v>
      </c>
      <c r="D118" s="12">
        <f>SUMIF('주식 매매일지'!$E$11:$E$99999,YEAR(B118)&amp;"/"&amp;MONTH(B118),'주식 매매일지'!$H$11:$H$99999)</f>
        <v>0</v>
      </c>
      <c r="E118" s="12">
        <f>SUMIF('주식 매매일지'!$J$11:$J$99999,YEAR(B118)&amp;"/"&amp;MONTH(B118),'주식 매매일지'!$T$11:$T$99999)</f>
        <v>0</v>
      </c>
      <c r="F118" s="12">
        <f>SUMIF('주식 매매일지'!$J$11:$J$99999,YEAR(B118)&amp;"/"&amp;MONTH(B118),'주식 매매일지'!$V$11:$V$99999)</f>
        <v>0</v>
      </c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</row>
    <row r="119" spans="1:27" ht="22.5" customHeight="1">
      <c r="A119" s="10"/>
      <c r="B119" s="11">
        <v>47574</v>
      </c>
      <c r="C119" s="12">
        <f>SUMIF('주식 매매일지'!$J$11:$J$99999,YEAR(B119)&amp;"/"&amp;MONTH(B119),'주식 매매일지'!$M$11:$M$99999)</f>
        <v>0</v>
      </c>
      <c r="D119" s="12">
        <f>SUMIF('주식 매매일지'!$E$11:$E$99999,YEAR(B119)&amp;"/"&amp;MONTH(B119),'주식 매매일지'!$H$11:$H$99999)</f>
        <v>0</v>
      </c>
      <c r="E119" s="12">
        <f>SUMIF('주식 매매일지'!$J$11:$J$99999,YEAR(B119)&amp;"/"&amp;MONTH(B119),'주식 매매일지'!$T$11:$T$99999)</f>
        <v>0</v>
      </c>
      <c r="F119" s="12">
        <f>SUMIF('주식 매매일지'!$J$11:$J$99999,YEAR(B119)&amp;"/"&amp;MONTH(B119),'주식 매매일지'!$V$11:$V$99999)</f>
        <v>0</v>
      </c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</row>
    <row r="120" spans="1:27" ht="22.5" customHeight="1">
      <c r="A120" s="10"/>
      <c r="B120" s="11">
        <v>47604</v>
      </c>
      <c r="C120" s="12">
        <f>SUMIF('주식 매매일지'!$J$11:$J$99999,YEAR(B120)&amp;"/"&amp;MONTH(B120),'주식 매매일지'!$M$11:$M$99999)</f>
        <v>0</v>
      </c>
      <c r="D120" s="12">
        <f>SUMIF('주식 매매일지'!$E$11:$E$99999,YEAR(B120)&amp;"/"&amp;MONTH(B120),'주식 매매일지'!$H$11:$H$99999)</f>
        <v>0</v>
      </c>
      <c r="E120" s="12">
        <f>SUMIF('주식 매매일지'!$J$11:$J$99999,YEAR(B120)&amp;"/"&amp;MONTH(B120),'주식 매매일지'!$T$11:$T$99999)</f>
        <v>0</v>
      </c>
      <c r="F120" s="12">
        <f>SUMIF('주식 매매일지'!$J$11:$J$99999,YEAR(B120)&amp;"/"&amp;MONTH(B120),'주식 매매일지'!$V$11:$V$99999)</f>
        <v>0</v>
      </c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</row>
    <row r="121" spans="1:27" ht="22.5" customHeight="1">
      <c r="A121" s="10"/>
      <c r="B121" s="11">
        <v>47635</v>
      </c>
      <c r="C121" s="12">
        <f>SUMIF('주식 매매일지'!$J$11:$J$99999,YEAR(B121)&amp;"/"&amp;MONTH(B121),'주식 매매일지'!$M$11:$M$99999)</f>
        <v>0</v>
      </c>
      <c r="D121" s="12">
        <f>SUMIF('주식 매매일지'!$E$11:$E$99999,YEAR(B121)&amp;"/"&amp;MONTH(B121),'주식 매매일지'!$H$11:$H$99999)</f>
        <v>0</v>
      </c>
      <c r="E121" s="12">
        <f>SUMIF('주식 매매일지'!$J$11:$J$99999,YEAR(B121)&amp;"/"&amp;MONTH(B121),'주식 매매일지'!$T$11:$T$99999)</f>
        <v>0</v>
      </c>
      <c r="F121" s="12">
        <f>SUMIF('주식 매매일지'!$J$11:$J$99999,YEAR(B121)&amp;"/"&amp;MONTH(B121),'주식 매매일지'!$V$11:$V$99999)</f>
        <v>0</v>
      </c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</row>
    <row r="122" spans="1:27" ht="22.5" customHeight="1">
      <c r="A122" s="10"/>
      <c r="B122" s="11">
        <v>47665</v>
      </c>
      <c r="C122" s="12">
        <f>SUMIF('주식 매매일지'!$J$11:$J$99999,YEAR(B122)&amp;"/"&amp;MONTH(B122),'주식 매매일지'!$M$11:$M$99999)</f>
        <v>0</v>
      </c>
      <c r="D122" s="12">
        <f>SUMIF('주식 매매일지'!$E$11:$E$99999,YEAR(B122)&amp;"/"&amp;MONTH(B122),'주식 매매일지'!$H$11:$H$99999)</f>
        <v>0</v>
      </c>
      <c r="E122" s="12">
        <f>SUMIF('주식 매매일지'!$J$11:$J$99999,YEAR(B122)&amp;"/"&amp;MONTH(B122),'주식 매매일지'!$T$11:$T$99999)</f>
        <v>0</v>
      </c>
      <c r="F122" s="12">
        <f>SUMIF('주식 매매일지'!$J$11:$J$99999,YEAR(B122)&amp;"/"&amp;MONTH(B122),'주식 매매일지'!$V$11:$V$99999)</f>
        <v>0</v>
      </c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</row>
    <row r="123" spans="1:27" ht="22.5" customHeight="1">
      <c r="A123" s="10"/>
      <c r="B123" s="11">
        <v>47696</v>
      </c>
      <c r="C123" s="12">
        <f>SUMIF('주식 매매일지'!$J$11:$J$99999,YEAR(B123)&amp;"/"&amp;MONTH(B123),'주식 매매일지'!$M$11:$M$99999)</f>
        <v>0</v>
      </c>
      <c r="D123" s="12">
        <f>SUMIF('주식 매매일지'!$E$11:$E$99999,YEAR(B123)&amp;"/"&amp;MONTH(B123),'주식 매매일지'!$H$11:$H$99999)</f>
        <v>0</v>
      </c>
      <c r="E123" s="12">
        <f>SUMIF('주식 매매일지'!$J$11:$J$99999,YEAR(B123)&amp;"/"&amp;MONTH(B123),'주식 매매일지'!$T$11:$T$99999)</f>
        <v>0</v>
      </c>
      <c r="F123" s="12">
        <f>SUMIF('주식 매매일지'!$J$11:$J$99999,YEAR(B123)&amp;"/"&amp;MONTH(B123),'주식 매매일지'!$V$11:$V$99999)</f>
        <v>0</v>
      </c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</row>
    <row r="124" spans="1:27" ht="22.5" customHeight="1">
      <c r="A124" s="10"/>
      <c r="B124" s="11">
        <v>47727</v>
      </c>
      <c r="C124" s="12">
        <f>SUMIF('주식 매매일지'!$J$11:$J$99999,YEAR(B124)&amp;"/"&amp;MONTH(B124),'주식 매매일지'!$M$11:$M$99999)</f>
        <v>0</v>
      </c>
      <c r="D124" s="12">
        <f>SUMIF('주식 매매일지'!$E$11:$E$99999,YEAR(B124)&amp;"/"&amp;MONTH(B124),'주식 매매일지'!$H$11:$H$99999)</f>
        <v>0</v>
      </c>
      <c r="E124" s="12">
        <f>SUMIF('주식 매매일지'!$J$11:$J$99999,YEAR(B124)&amp;"/"&amp;MONTH(B124),'주식 매매일지'!$T$11:$T$99999)</f>
        <v>0</v>
      </c>
      <c r="F124" s="12">
        <f>SUMIF('주식 매매일지'!$J$11:$J$99999,YEAR(B124)&amp;"/"&amp;MONTH(B124),'주식 매매일지'!$V$11:$V$99999)</f>
        <v>0</v>
      </c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</row>
    <row r="125" spans="1:27" ht="22.5" customHeight="1">
      <c r="A125" s="10"/>
      <c r="B125" s="11">
        <v>47757</v>
      </c>
      <c r="C125" s="12">
        <f>SUMIF('주식 매매일지'!$J$11:$J$99999,YEAR(B125)&amp;"/"&amp;MONTH(B125),'주식 매매일지'!$M$11:$M$99999)</f>
        <v>0</v>
      </c>
      <c r="D125" s="12">
        <f>SUMIF('주식 매매일지'!$E$11:$E$99999,YEAR(B125)&amp;"/"&amp;MONTH(B125),'주식 매매일지'!$H$11:$H$99999)</f>
        <v>0</v>
      </c>
      <c r="E125" s="12">
        <f>SUMIF('주식 매매일지'!$J$11:$J$99999,YEAR(B125)&amp;"/"&amp;MONTH(B125),'주식 매매일지'!$T$11:$T$99999)</f>
        <v>0</v>
      </c>
      <c r="F125" s="12">
        <f>SUMIF('주식 매매일지'!$J$11:$J$99999,YEAR(B125)&amp;"/"&amp;MONTH(B125),'주식 매매일지'!$V$11:$V$99999)</f>
        <v>0</v>
      </c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</row>
    <row r="126" spans="1:27" ht="22.5" customHeight="1">
      <c r="A126" s="10"/>
      <c r="B126" s="11">
        <v>47788</v>
      </c>
      <c r="C126" s="12">
        <f>SUMIF('주식 매매일지'!$J$11:$J$99999,YEAR(B126)&amp;"/"&amp;MONTH(B126),'주식 매매일지'!$M$11:$M$99999)</f>
        <v>0</v>
      </c>
      <c r="D126" s="12">
        <f>SUMIF('주식 매매일지'!$E$11:$E$99999,YEAR(B126)&amp;"/"&amp;MONTH(B126),'주식 매매일지'!$H$11:$H$99999)</f>
        <v>0</v>
      </c>
      <c r="E126" s="12">
        <f>SUMIF('주식 매매일지'!$J$11:$J$99999,YEAR(B126)&amp;"/"&amp;MONTH(B126),'주식 매매일지'!$T$11:$T$99999)</f>
        <v>0</v>
      </c>
      <c r="F126" s="12">
        <f>SUMIF('주식 매매일지'!$J$11:$J$99999,YEAR(B126)&amp;"/"&amp;MONTH(B126),'주식 매매일지'!$V$11:$V$99999)</f>
        <v>0</v>
      </c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</row>
    <row r="127" spans="1:27" ht="22.5" customHeight="1">
      <c r="A127" s="10"/>
      <c r="B127" s="11">
        <v>47818</v>
      </c>
      <c r="C127" s="12">
        <f>SUMIF('주식 매매일지'!$J$11:$J$99999,YEAR(B127)&amp;"/"&amp;MONTH(B127),'주식 매매일지'!$M$11:$M$99999)</f>
        <v>0</v>
      </c>
      <c r="D127" s="12">
        <f>SUMIF('주식 매매일지'!$E$11:$E$99999,YEAR(B127)&amp;"/"&amp;MONTH(B127),'주식 매매일지'!$H$11:$H$99999)</f>
        <v>0</v>
      </c>
      <c r="E127" s="12">
        <f>SUMIF('주식 매매일지'!$J$11:$J$99999,YEAR(B127)&amp;"/"&amp;MONTH(B127),'주식 매매일지'!$T$11:$T$99999)</f>
        <v>0</v>
      </c>
      <c r="F127" s="12">
        <f>SUMIF('주식 매매일지'!$J$11:$J$99999,YEAR(B127)&amp;"/"&amp;MONTH(B127),'주식 매매일지'!$V$11:$V$99999)</f>
        <v>0</v>
      </c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</row>
    <row r="128" spans="1:27" ht="22.5" customHeight="1">
      <c r="A128" s="10"/>
      <c r="B128" s="11">
        <v>47849</v>
      </c>
      <c r="C128" s="12">
        <f>SUMIF('주식 매매일지'!$J$11:$J$99999,YEAR(B128)&amp;"/"&amp;MONTH(B128),'주식 매매일지'!$M$11:$M$99999)</f>
        <v>0</v>
      </c>
      <c r="D128" s="12">
        <f>SUMIF('주식 매매일지'!$E$11:$E$99999,YEAR(B128)&amp;"/"&amp;MONTH(B128),'주식 매매일지'!$H$11:$H$99999)</f>
        <v>0</v>
      </c>
      <c r="E128" s="12">
        <f>SUMIF('주식 매매일지'!$J$11:$J$99999,YEAR(B128)&amp;"/"&amp;MONTH(B128),'주식 매매일지'!$T$11:$T$99999)</f>
        <v>0</v>
      </c>
      <c r="F128" s="12">
        <f>SUMIF('주식 매매일지'!$J$11:$J$99999,YEAR(B128)&amp;"/"&amp;MONTH(B128),'주식 매매일지'!$V$11:$V$99999)</f>
        <v>0</v>
      </c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</row>
    <row r="129" spans="1:27" ht="22.5" customHeight="1">
      <c r="A129" s="10"/>
      <c r="B129" s="11">
        <v>47880</v>
      </c>
      <c r="C129" s="12">
        <f>SUMIF('주식 매매일지'!$J$11:$J$99999,YEAR(B129)&amp;"/"&amp;MONTH(B129),'주식 매매일지'!$M$11:$M$99999)</f>
        <v>0</v>
      </c>
      <c r="D129" s="12">
        <f>SUMIF('주식 매매일지'!$E$11:$E$99999,YEAR(B129)&amp;"/"&amp;MONTH(B129),'주식 매매일지'!$H$11:$H$99999)</f>
        <v>0</v>
      </c>
      <c r="E129" s="12">
        <f>SUMIF('주식 매매일지'!$J$11:$J$99999,YEAR(B129)&amp;"/"&amp;MONTH(B129),'주식 매매일지'!$T$11:$T$99999)</f>
        <v>0</v>
      </c>
      <c r="F129" s="12">
        <f>SUMIF('주식 매매일지'!$J$11:$J$99999,YEAR(B129)&amp;"/"&amp;MONTH(B129),'주식 매매일지'!$V$11:$V$99999)</f>
        <v>0</v>
      </c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</row>
    <row r="130" spans="1:27" ht="22.5" customHeight="1">
      <c r="A130" s="10"/>
      <c r="B130" s="11">
        <v>47908</v>
      </c>
      <c r="C130" s="12">
        <f>SUMIF('주식 매매일지'!$J$11:$J$99999,YEAR(B130)&amp;"/"&amp;MONTH(B130),'주식 매매일지'!$M$11:$M$99999)</f>
        <v>0</v>
      </c>
      <c r="D130" s="12">
        <f>SUMIF('주식 매매일지'!$E$11:$E$99999,YEAR(B130)&amp;"/"&amp;MONTH(B130),'주식 매매일지'!$H$11:$H$99999)</f>
        <v>0</v>
      </c>
      <c r="E130" s="12">
        <f>SUMIF('주식 매매일지'!$J$11:$J$99999,YEAR(B130)&amp;"/"&amp;MONTH(B130),'주식 매매일지'!$T$11:$T$99999)</f>
        <v>0</v>
      </c>
      <c r="F130" s="12">
        <f>SUMIF('주식 매매일지'!$J$11:$J$99999,YEAR(B130)&amp;"/"&amp;MONTH(B130),'주식 매매일지'!$V$11:$V$99999)</f>
        <v>0</v>
      </c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</row>
    <row r="131" spans="1:27" ht="22.5" customHeight="1">
      <c r="A131" s="10"/>
      <c r="B131" s="11">
        <v>47939</v>
      </c>
      <c r="C131" s="12">
        <f>SUMIF('주식 매매일지'!$J$11:$J$99999,YEAR(B131)&amp;"/"&amp;MONTH(B131),'주식 매매일지'!$M$11:$M$99999)</f>
        <v>0</v>
      </c>
      <c r="D131" s="12">
        <f>SUMIF('주식 매매일지'!$E$11:$E$99999,YEAR(B131)&amp;"/"&amp;MONTH(B131),'주식 매매일지'!$H$11:$H$99999)</f>
        <v>0</v>
      </c>
      <c r="E131" s="12">
        <f>SUMIF('주식 매매일지'!$J$11:$J$99999,YEAR(B131)&amp;"/"&amp;MONTH(B131),'주식 매매일지'!$T$11:$T$99999)</f>
        <v>0</v>
      </c>
      <c r="F131" s="12">
        <f>SUMIF('주식 매매일지'!$J$11:$J$99999,YEAR(B131)&amp;"/"&amp;MONTH(B131),'주식 매매일지'!$V$11:$V$99999)</f>
        <v>0</v>
      </c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</row>
    <row r="132" spans="1:27" ht="22.5" customHeight="1">
      <c r="A132" s="10"/>
      <c r="B132" s="11">
        <v>47969</v>
      </c>
      <c r="C132" s="12">
        <f>SUMIF('주식 매매일지'!$J$11:$J$99999,YEAR(B132)&amp;"/"&amp;MONTH(B132),'주식 매매일지'!$M$11:$M$99999)</f>
        <v>0</v>
      </c>
      <c r="D132" s="12">
        <f>SUMIF('주식 매매일지'!$E$11:$E$99999,YEAR(B132)&amp;"/"&amp;MONTH(B132),'주식 매매일지'!$H$11:$H$99999)</f>
        <v>0</v>
      </c>
      <c r="E132" s="12">
        <f>SUMIF('주식 매매일지'!$J$11:$J$99999,YEAR(B132)&amp;"/"&amp;MONTH(B132),'주식 매매일지'!$T$11:$T$99999)</f>
        <v>0</v>
      </c>
      <c r="F132" s="12">
        <f>SUMIF('주식 매매일지'!$J$11:$J$99999,YEAR(B132)&amp;"/"&amp;MONTH(B132),'주식 매매일지'!$V$11:$V$99999)</f>
        <v>0</v>
      </c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</row>
    <row r="133" spans="1:27" ht="22.5" customHeight="1">
      <c r="A133" s="10"/>
      <c r="B133" s="11">
        <v>48000</v>
      </c>
      <c r="C133" s="12">
        <f>SUMIF('주식 매매일지'!$J$11:$J$99999,YEAR(B133)&amp;"/"&amp;MONTH(B133),'주식 매매일지'!$M$11:$M$99999)</f>
        <v>0</v>
      </c>
      <c r="D133" s="12">
        <f>SUMIF('주식 매매일지'!$E$11:$E$99999,YEAR(B133)&amp;"/"&amp;MONTH(B133),'주식 매매일지'!$H$11:$H$99999)</f>
        <v>0</v>
      </c>
      <c r="E133" s="12">
        <f>SUMIF('주식 매매일지'!$J$11:$J$99999,YEAR(B133)&amp;"/"&amp;MONTH(B133),'주식 매매일지'!$T$11:$T$99999)</f>
        <v>0</v>
      </c>
      <c r="F133" s="12">
        <f>SUMIF('주식 매매일지'!$J$11:$J$99999,YEAR(B133)&amp;"/"&amp;MONTH(B133),'주식 매매일지'!$V$11:$V$99999)</f>
        <v>0</v>
      </c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</row>
    <row r="134" spans="1:27" ht="22.5" customHeight="1">
      <c r="A134" s="10"/>
      <c r="B134" s="11">
        <v>48030</v>
      </c>
      <c r="C134" s="12">
        <f>SUMIF('주식 매매일지'!$J$11:$J$99999,YEAR(B134)&amp;"/"&amp;MONTH(B134),'주식 매매일지'!$M$11:$M$99999)</f>
        <v>0</v>
      </c>
      <c r="D134" s="12">
        <f>SUMIF('주식 매매일지'!$E$11:$E$99999,YEAR(B134)&amp;"/"&amp;MONTH(B134),'주식 매매일지'!$H$11:$H$99999)</f>
        <v>0</v>
      </c>
      <c r="E134" s="12">
        <f>SUMIF('주식 매매일지'!$J$11:$J$99999,YEAR(B134)&amp;"/"&amp;MONTH(B134),'주식 매매일지'!$T$11:$T$99999)</f>
        <v>0</v>
      </c>
      <c r="F134" s="12">
        <f>SUMIF('주식 매매일지'!$J$11:$J$99999,YEAR(B134)&amp;"/"&amp;MONTH(B134),'주식 매매일지'!$V$11:$V$99999)</f>
        <v>0</v>
      </c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</row>
    <row r="135" spans="1:27" ht="22.5" customHeight="1">
      <c r="A135" s="10"/>
      <c r="B135" s="11">
        <v>48061</v>
      </c>
      <c r="C135" s="12">
        <f>SUMIF('주식 매매일지'!$J$11:$J$99999,YEAR(B135)&amp;"/"&amp;MONTH(B135),'주식 매매일지'!$M$11:$M$99999)</f>
        <v>0</v>
      </c>
      <c r="D135" s="12">
        <f>SUMIF('주식 매매일지'!$E$11:$E$99999,YEAR(B135)&amp;"/"&amp;MONTH(B135),'주식 매매일지'!$H$11:$H$99999)</f>
        <v>0</v>
      </c>
      <c r="E135" s="12">
        <f>SUMIF('주식 매매일지'!$J$11:$J$99999,YEAR(B135)&amp;"/"&amp;MONTH(B135),'주식 매매일지'!$T$11:$T$99999)</f>
        <v>0</v>
      </c>
      <c r="F135" s="12">
        <f>SUMIF('주식 매매일지'!$J$11:$J$99999,YEAR(B135)&amp;"/"&amp;MONTH(B135),'주식 매매일지'!$V$11:$V$99999)</f>
        <v>0</v>
      </c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</row>
    <row r="136" spans="1:27" ht="22.5" customHeight="1">
      <c r="A136" s="10"/>
      <c r="B136" s="11">
        <v>48092</v>
      </c>
      <c r="C136" s="12">
        <f>SUMIF('주식 매매일지'!$J$11:$J$99999,YEAR(B136)&amp;"/"&amp;MONTH(B136),'주식 매매일지'!$M$11:$M$99999)</f>
        <v>0</v>
      </c>
      <c r="D136" s="12">
        <f>SUMIF('주식 매매일지'!$E$11:$E$99999,YEAR(B136)&amp;"/"&amp;MONTH(B136),'주식 매매일지'!$H$11:$H$99999)</f>
        <v>0</v>
      </c>
      <c r="E136" s="12">
        <f>SUMIF('주식 매매일지'!$J$11:$J$99999,YEAR(B136)&amp;"/"&amp;MONTH(B136),'주식 매매일지'!$T$11:$T$99999)</f>
        <v>0</v>
      </c>
      <c r="F136" s="12">
        <f>SUMIF('주식 매매일지'!$J$11:$J$99999,YEAR(B136)&amp;"/"&amp;MONTH(B136),'주식 매매일지'!$V$11:$V$99999)</f>
        <v>0</v>
      </c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</row>
    <row r="137" spans="1:27" ht="22.5" customHeight="1">
      <c r="A137" s="10"/>
      <c r="B137" s="11">
        <v>48122</v>
      </c>
      <c r="C137" s="12">
        <f>SUMIF('주식 매매일지'!$J$11:$J$99999,YEAR(B137)&amp;"/"&amp;MONTH(B137),'주식 매매일지'!$M$11:$M$99999)</f>
        <v>0</v>
      </c>
      <c r="D137" s="12">
        <f>SUMIF('주식 매매일지'!$E$11:$E$99999,YEAR(B137)&amp;"/"&amp;MONTH(B137),'주식 매매일지'!$H$11:$H$99999)</f>
        <v>0</v>
      </c>
      <c r="E137" s="12">
        <f>SUMIF('주식 매매일지'!$J$11:$J$99999,YEAR(B137)&amp;"/"&amp;MONTH(B137),'주식 매매일지'!$T$11:$T$99999)</f>
        <v>0</v>
      </c>
      <c r="F137" s="12">
        <f>SUMIF('주식 매매일지'!$J$11:$J$99999,YEAR(B137)&amp;"/"&amp;MONTH(B137),'주식 매매일지'!$V$11:$V$99999)</f>
        <v>0</v>
      </c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</row>
    <row r="138" spans="1:27" ht="22.5" customHeight="1">
      <c r="A138" s="10"/>
      <c r="B138" s="11">
        <v>48153</v>
      </c>
      <c r="C138" s="12">
        <f>SUMIF('주식 매매일지'!$J$11:$J$99999,YEAR(B138)&amp;"/"&amp;MONTH(B138),'주식 매매일지'!$M$11:$M$99999)</f>
        <v>0</v>
      </c>
      <c r="D138" s="12">
        <f>SUMIF('주식 매매일지'!$E$11:$E$99999,YEAR(B138)&amp;"/"&amp;MONTH(B138),'주식 매매일지'!$H$11:$H$99999)</f>
        <v>0</v>
      </c>
      <c r="E138" s="12">
        <f>SUMIF('주식 매매일지'!$J$11:$J$99999,YEAR(B138)&amp;"/"&amp;MONTH(B138),'주식 매매일지'!$T$11:$T$99999)</f>
        <v>0</v>
      </c>
      <c r="F138" s="12">
        <f>SUMIF('주식 매매일지'!$J$11:$J$99999,YEAR(B138)&amp;"/"&amp;MONTH(B138),'주식 매매일지'!$V$11:$V$99999)</f>
        <v>0</v>
      </c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</row>
    <row r="139" spans="1:27" ht="22.5" customHeight="1">
      <c r="A139" s="10"/>
      <c r="B139" s="11">
        <v>48183</v>
      </c>
      <c r="C139" s="12">
        <f>SUMIF('주식 매매일지'!$J$11:$J$99999,YEAR(B139)&amp;"/"&amp;MONTH(B139),'주식 매매일지'!$M$11:$M$99999)</f>
        <v>0</v>
      </c>
      <c r="D139" s="12">
        <f>SUMIF('주식 매매일지'!$E$11:$E$99999,YEAR(B139)&amp;"/"&amp;MONTH(B139),'주식 매매일지'!$H$11:$H$99999)</f>
        <v>0</v>
      </c>
      <c r="E139" s="12">
        <f>SUMIF('주식 매매일지'!$J$11:$J$99999,YEAR(B139)&amp;"/"&amp;MONTH(B139),'주식 매매일지'!$T$11:$T$99999)</f>
        <v>0</v>
      </c>
      <c r="F139" s="12">
        <f>SUMIF('주식 매매일지'!$J$11:$J$99999,YEAR(B139)&amp;"/"&amp;MONTH(B139),'주식 매매일지'!$V$11:$V$99999)</f>
        <v>0</v>
      </c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</row>
    <row r="140" spans="1:27" ht="22.5" customHeight="1">
      <c r="A140" s="10"/>
      <c r="B140" s="11">
        <v>48214</v>
      </c>
      <c r="C140" s="12">
        <f>SUMIF('주식 매매일지'!$J$11:$J$99999,YEAR(B140)&amp;"/"&amp;MONTH(B140),'주식 매매일지'!$M$11:$M$99999)</f>
        <v>0</v>
      </c>
      <c r="D140" s="12">
        <f>SUMIF('주식 매매일지'!$E$11:$E$99999,YEAR(B140)&amp;"/"&amp;MONTH(B140),'주식 매매일지'!$H$11:$H$99999)</f>
        <v>0</v>
      </c>
      <c r="E140" s="12">
        <f>SUMIF('주식 매매일지'!$J$11:$J$99999,YEAR(B140)&amp;"/"&amp;MONTH(B140),'주식 매매일지'!$T$11:$T$99999)</f>
        <v>0</v>
      </c>
      <c r="F140" s="12">
        <f>SUMIF('주식 매매일지'!$J$11:$J$99999,YEAR(B140)&amp;"/"&amp;MONTH(B140),'주식 매매일지'!$V$11:$V$99999)</f>
        <v>0</v>
      </c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</row>
    <row r="141" spans="1:27" ht="22.5" customHeight="1">
      <c r="A141" s="10"/>
      <c r="B141" s="11">
        <v>48245</v>
      </c>
      <c r="C141" s="12">
        <f>SUMIF('주식 매매일지'!$J$11:$J$99999,YEAR(B141)&amp;"/"&amp;MONTH(B141),'주식 매매일지'!$M$11:$M$99999)</f>
        <v>0</v>
      </c>
      <c r="D141" s="12">
        <f>SUMIF('주식 매매일지'!$E$11:$E$99999,YEAR(B141)&amp;"/"&amp;MONTH(B141),'주식 매매일지'!$H$11:$H$99999)</f>
        <v>0</v>
      </c>
      <c r="E141" s="12">
        <f>SUMIF('주식 매매일지'!$J$11:$J$99999,YEAR(B141)&amp;"/"&amp;MONTH(B141),'주식 매매일지'!$T$11:$T$99999)</f>
        <v>0</v>
      </c>
      <c r="F141" s="12">
        <f>SUMIF('주식 매매일지'!$J$11:$J$99999,YEAR(B141)&amp;"/"&amp;MONTH(B141),'주식 매매일지'!$V$11:$V$99999)</f>
        <v>0</v>
      </c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</row>
    <row r="142" spans="1:27" ht="22.5" customHeight="1">
      <c r="A142" s="10"/>
      <c r="B142" s="11">
        <v>48274</v>
      </c>
      <c r="C142" s="12">
        <f>SUMIF('주식 매매일지'!$J$11:$J$99999,YEAR(B142)&amp;"/"&amp;MONTH(B142),'주식 매매일지'!$M$11:$M$99999)</f>
        <v>0</v>
      </c>
      <c r="D142" s="12">
        <f>SUMIF('주식 매매일지'!$E$11:$E$99999,YEAR(B142)&amp;"/"&amp;MONTH(B142),'주식 매매일지'!$H$11:$H$99999)</f>
        <v>0</v>
      </c>
      <c r="E142" s="12">
        <f>SUMIF('주식 매매일지'!$J$11:$J$99999,YEAR(B142)&amp;"/"&amp;MONTH(B142),'주식 매매일지'!$T$11:$T$99999)</f>
        <v>0</v>
      </c>
      <c r="F142" s="12">
        <f>SUMIF('주식 매매일지'!$J$11:$J$99999,YEAR(B142)&amp;"/"&amp;MONTH(B142),'주식 매매일지'!$V$11:$V$99999)</f>
        <v>0</v>
      </c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</row>
    <row r="143" spans="1:27" ht="22.5" customHeight="1">
      <c r="A143" s="10"/>
      <c r="B143" s="11">
        <v>48305</v>
      </c>
      <c r="C143" s="12">
        <f>SUMIF('주식 매매일지'!$J$11:$J$99999,YEAR(B143)&amp;"/"&amp;MONTH(B143),'주식 매매일지'!$M$11:$M$99999)</f>
        <v>0</v>
      </c>
      <c r="D143" s="12">
        <f>SUMIF('주식 매매일지'!$E$11:$E$99999,YEAR(B143)&amp;"/"&amp;MONTH(B143),'주식 매매일지'!$H$11:$H$99999)</f>
        <v>0</v>
      </c>
      <c r="E143" s="12">
        <f>SUMIF('주식 매매일지'!$J$11:$J$99999,YEAR(B143)&amp;"/"&amp;MONTH(B143),'주식 매매일지'!$T$11:$T$99999)</f>
        <v>0</v>
      </c>
      <c r="F143" s="12">
        <f>SUMIF('주식 매매일지'!$J$11:$J$99999,YEAR(B143)&amp;"/"&amp;MONTH(B143),'주식 매매일지'!$V$11:$V$99999)</f>
        <v>0</v>
      </c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</row>
    <row r="144" spans="1:27" ht="22.5" customHeight="1">
      <c r="A144" s="10"/>
      <c r="B144" s="11">
        <v>48335</v>
      </c>
      <c r="C144" s="12">
        <f>SUMIF('주식 매매일지'!$J$11:$J$99999,YEAR(B144)&amp;"/"&amp;MONTH(B144),'주식 매매일지'!$M$11:$M$99999)</f>
        <v>0</v>
      </c>
      <c r="D144" s="12">
        <f>SUMIF('주식 매매일지'!$E$11:$E$99999,YEAR(B144)&amp;"/"&amp;MONTH(B144),'주식 매매일지'!$H$11:$H$99999)</f>
        <v>0</v>
      </c>
      <c r="E144" s="12">
        <f>SUMIF('주식 매매일지'!$J$11:$J$99999,YEAR(B144)&amp;"/"&amp;MONTH(B144),'주식 매매일지'!$T$11:$T$99999)</f>
        <v>0</v>
      </c>
      <c r="F144" s="12">
        <f>SUMIF('주식 매매일지'!$J$11:$J$99999,YEAR(B144)&amp;"/"&amp;MONTH(B144),'주식 매매일지'!$V$11:$V$99999)</f>
        <v>0</v>
      </c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</row>
    <row r="145" spans="1:27" ht="22.5" customHeight="1">
      <c r="A145" s="10"/>
      <c r="B145" s="11">
        <v>48366</v>
      </c>
      <c r="C145" s="12">
        <f>SUMIF('주식 매매일지'!$J$11:$J$99999,YEAR(B145)&amp;"/"&amp;MONTH(B145),'주식 매매일지'!$M$11:$M$99999)</f>
        <v>0</v>
      </c>
      <c r="D145" s="12">
        <f>SUMIF('주식 매매일지'!$E$11:$E$99999,YEAR(B145)&amp;"/"&amp;MONTH(B145),'주식 매매일지'!$H$11:$H$99999)</f>
        <v>0</v>
      </c>
      <c r="E145" s="12">
        <f>SUMIF('주식 매매일지'!$J$11:$J$99999,YEAR(B145)&amp;"/"&amp;MONTH(B145),'주식 매매일지'!$T$11:$T$99999)</f>
        <v>0</v>
      </c>
      <c r="F145" s="12">
        <f>SUMIF('주식 매매일지'!$J$11:$J$99999,YEAR(B145)&amp;"/"&amp;MONTH(B145),'주식 매매일지'!$V$11:$V$99999)</f>
        <v>0</v>
      </c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</row>
    <row r="146" spans="1:27" ht="22.5" customHeight="1">
      <c r="A146" s="10"/>
      <c r="B146" s="11">
        <v>48396</v>
      </c>
      <c r="C146" s="12">
        <f>SUMIF('주식 매매일지'!$J$11:$J$99999,YEAR(B146)&amp;"/"&amp;MONTH(B146),'주식 매매일지'!$M$11:$M$99999)</f>
        <v>0</v>
      </c>
      <c r="D146" s="12">
        <f>SUMIF('주식 매매일지'!$E$11:$E$99999,YEAR(B146)&amp;"/"&amp;MONTH(B146),'주식 매매일지'!$H$11:$H$99999)</f>
        <v>0</v>
      </c>
      <c r="E146" s="12">
        <f>SUMIF('주식 매매일지'!$J$11:$J$99999,YEAR(B146)&amp;"/"&amp;MONTH(B146),'주식 매매일지'!$T$11:$T$99999)</f>
        <v>0</v>
      </c>
      <c r="F146" s="12">
        <f>SUMIF('주식 매매일지'!$J$11:$J$99999,YEAR(B146)&amp;"/"&amp;MONTH(B146),'주식 매매일지'!$V$11:$V$99999)</f>
        <v>0</v>
      </c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</row>
    <row r="147" spans="1:27" ht="22.5" customHeight="1">
      <c r="A147" s="10"/>
      <c r="B147" s="11">
        <v>48427</v>
      </c>
      <c r="C147" s="12">
        <f>SUMIF('주식 매매일지'!$J$11:$J$99999,YEAR(B147)&amp;"/"&amp;MONTH(B147),'주식 매매일지'!$M$11:$M$99999)</f>
        <v>0</v>
      </c>
      <c r="D147" s="12">
        <f>SUMIF('주식 매매일지'!$E$11:$E$99999,YEAR(B147)&amp;"/"&amp;MONTH(B147),'주식 매매일지'!$H$11:$H$99999)</f>
        <v>0</v>
      </c>
      <c r="E147" s="12">
        <f>SUMIF('주식 매매일지'!$J$11:$J$99999,YEAR(B147)&amp;"/"&amp;MONTH(B147),'주식 매매일지'!$T$11:$T$99999)</f>
        <v>0</v>
      </c>
      <c r="F147" s="12">
        <f>SUMIF('주식 매매일지'!$J$11:$J$99999,YEAR(B147)&amp;"/"&amp;MONTH(B147),'주식 매매일지'!$V$11:$V$99999)</f>
        <v>0</v>
      </c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</row>
    <row r="148" spans="1:27" ht="22.5" customHeight="1">
      <c r="A148" s="10"/>
      <c r="B148" s="11">
        <v>48458</v>
      </c>
      <c r="C148" s="12">
        <f>SUMIF('주식 매매일지'!$J$11:$J$99999,YEAR(B148)&amp;"/"&amp;MONTH(B148),'주식 매매일지'!$M$11:$M$99999)</f>
        <v>0</v>
      </c>
      <c r="D148" s="12">
        <f>SUMIF('주식 매매일지'!$E$11:$E$99999,YEAR(B148)&amp;"/"&amp;MONTH(B148),'주식 매매일지'!$H$11:$H$99999)</f>
        <v>0</v>
      </c>
      <c r="E148" s="12">
        <f>SUMIF('주식 매매일지'!$J$11:$J$99999,YEAR(B148)&amp;"/"&amp;MONTH(B148),'주식 매매일지'!$T$11:$T$99999)</f>
        <v>0</v>
      </c>
      <c r="F148" s="12">
        <f>SUMIF('주식 매매일지'!$J$11:$J$99999,YEAR(B148)&amp;"/"&amp;MONTH(B148),'주식 매매일지'!$V$11:$V$99999)</f>
        <v>0</v>
      </c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</row>
    <row r="149" spans="1:27" ht="22.5" customHeight="1">
      <c r="A149" s="10"/>
      <c r="B149" s="11">
        <v>48488</v>
      </c>
      <c r="C149" s="12">
        <f>SUMIF('주식 매매일지'!$J$11:$J$99999,YEAR(B149)&amp;"/"&amp;MONTH(B149),'주식 매매일지'!$M$11:$M$99999)</f>
        <v>0</v>
      </c>
      <c r="D149" s="12">
        <f>SUMIF('주식 매매일지'!$E$11:$E$99999,YEAR(B149)&amp;"/"&amp;MONTH(B149),'주식 매매일지'!$H$11:$H$99999)</f>
        <v>0</v>
      </c>
      <c r="E149" s="12">
        <f>SUMIF('주식 매매일지'!$J$11:$J$99999,YEAR(B149)&amp;"/"&amp;MONTH(B149),'주식 매매일지'!$T$11:$T$99999)</f>
        <v>0</v>
      </c>
      <c r="F149" s="12">
        <f>SUMIF('주식 매매일지'!$J$11:$J$99999,YEAR(B149)&amp;"/"&amp;MONTH(B149),'주식 매매일지'!$V$11:$V$99999)</f>
        <v>0</v>
      </c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</row>
    <row r="150" spans="1:27" ht="22.5" customHeight="1">
      <c r="A150" s="10"/>
      <c r="B150" s="11">
        <v>48519</v>
      </c>
      <c r="C150" s="12">
        <f>SUMIF('주식 매매일지'!$J$11:$J$99999,YEAR(B150)&amp;"/"&amp;MONTH(B150),'주식 매매일지'!$M$11:$M$99999)</f>
        <v>0</v>
      </c>
      <c r="D150" s="12">
        <f>SUMIF('주식 매매일지'!$E$11:$E$99999,YEAR(B150)&amp;"/"&amp;MONTH(B150),'주식 매매일지'!$H$11:$H$99999)</f>
        <v>0</v>
      </c>
      <c r="E150" s="12">
        <f>SUMIF('주식 매매일지'!$J$11:$J$99999,YEAR(B150)&amp;"/"&amp;MONTH(B150),'주식 매매일지'!$T$11:$T$99999)</f>
        <v>0</v>
      </c>
      <c r="F150" s="12">
        <f>SUMIF('주식 매매일지'!$J$11:$J$99999,YEAR(B150)&amp;"/"&amp;MONTH(B150),'주식 매매일지'!$V$11:$V$99999)</f>
        <v>0</v>
      </c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</row>
    <row r="151" spans="1:27" ht="22.5" customHeight="1">
      <c r="A151" s="10"/>
      <c r="B151" s="11">
        <v>48549</v>
      </c>
      <c r="C151" s="12">
        <f>SUMIF('주식 매매일지'!$J$11:$J$99999,YEAR(B151)&amp;"/"&amp;MONTH(B151),'주식 매매일지'!$M$11:$M$99999)</f>
        <v>0</v>
      </c>
      <c r="D151" s="12">
        <f>SUMIF('주식 매매일지'!$E$11:$E$99999,YEAR(B151)&amp;"/"&amp;MONTH(B151),'주식 매매일지'!$H$11:$H$99999)</f>
        <v>0</v>
      </c>
      <c r="E151" s="12">
        <f>SUMIF('주식 매매일지'!$J$11:$J$99999,YEAR(B151)&amp;"/"&amp;MONTH(B151),'주식 매매일지'!$T$11:$T$99999)</f>
        <v>0</v>
      </c>
      <c r="F151" s="12">
        <f>SUMIF('주식 매매일지'!$J$11:$J$99999,YEAR(B151)&amp;"/"&amp;MONTH(B151),'주식 매매일지'!$V$11:$V$99999)</f>
        <v>0</v>
      </c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</row>
    <row r="152" spans="1:27" ht="22.5" customHeight="1">
      <c r="A152" s="10"/>
      <c r="B152" s="11">
        <v>48580</v>
      </c>
      <c r="C152" s="12">
        <f>SUMIF('주식 매매일지'!$J$11:$J$99999,YEAR(B152)&amp;"/"&amp;MONTH(B152),'주식 매매일지'!$M$11:$M$99999)</f>
        <v>0</v>
      </c>
      <c r="D152" s="12">
        <f>SUMIF('주식 매매일지'!$E$11:$E$99999,YEAR(B152)&amp;"/"&amp;MONTH(B152),'주식 매매일지'!$H$11:$H$99999)</f>
        <v>0</v>
      </c>
      <c r="E152" s="12">
        <f>SUMIF('주식 매매일지'!$J$11:$J$99999,YEAR(B152)&amp;"/"&amp;MONTH(B152),'주식 매매일지'!$T$11:$T$99999)</f>
        <v>0</v>
      </c>
      <c r="F152" s="12">
        <f>SUMIF('주식 매매일지'!$J$11:$J$99999,YEAR(B152)&amp;"/"&amp;MONTH(B152),'주식 매매일지'!$V$11:$V$99999)</f>
        <v>0</v>
      </c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</row>
    <row r="153" spans="1:27" ht="22.5" customHeight="1">
      <c r="A153" s="10"/>
      <c r="B153" s="11">
        <v>48611</v>
      </c>
      <c r="C153" s="12">
        <f>SUMIF('주식 매매일지'!$J$11:$J$99999,YEAR(B153)&amp;"/"&amp;MONTH(B153),'주식 매매일지'!$M$11:$M$99999)</f>
        <v>0</v>
      </c>
      <c r="D153" s="12">
        <f>SUMIF('주식 매매일지'!$E$11:$E$99999,YEAR(B153)&amp;"/"&amp;MONTH(B153),'주식 매매일지'!$H$11:$H$99999)</f>
        <v>0</v>
      </c>
      <c r="E153" s="12">
        <f>SUMIF('주식 매매일지'!$J$11:$J$99999,YEAR(B153)&amp;"/"&amp;MONTH(B153),'주식 매매일지'!$T$11:$T$99999)</f>
        <v>0</v>
      </c>
      <c r="F153" s="12">
        <f>SUMIF('주식 매매일지'!$J$11:$J$99999,YEAR(B153)&amp;"/"&amp;MONTH(B153),'주식 매매일지'!$V$11:$V$99999)</f>
        <v>0</v>
      </c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</row>
    <row r="154" spans="1:27" ht="22.5" customHeight="1">
      <c r="A154" s="10"/>
      <c r="B154" s="11">
        <v>48639</v>
      </c>
      <c r="C154" s="12">
        <f>SUMIF('주식 매매일지'!$J$11:$J$99999,YEAR(B154)&amp;"/"&amp;MONTH(B154),'주식 매매일지'!$M$11:$M$99999)</f>
        <v>0</v>
      </c>
      <c r="D154" s="12">
        <f>SUMIF('주식 매매일지'!$E$11:$E$99999,YEAR(B154)&amp;"/"&amp;MONTH(B154),'주식 매매일지'!$H$11:$H$99999)</f>
        <v>0</v>
      </c>
      <c r="E154" s="12">
        <f>SUMIF('주식 매매일지'!$J$11:$J$99999,YEAR(B154)&amp;"/"&amp;MONTH(B154),'주식 매매일지'!$T$11:$T$99999)</f>
        <v>0</v>
      </c>
      <c r="F154" s="12">
        <f>SUMIF('주식 매매일지'!$J$11:$J$99999,YEAR(B154)&amp;"/"&amp;MONTH(B154),'주식 매매일지'!$V$11:$V$99999)</f>
        <v>0</v>
      </c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</row>
    <row r="155" spans="1:27" ht="22.5" customHeight="1">
      <c r="A155" s="10"/>
      <c r="B155" s="11">
        <v>48670</v>
      </c>
      <c r="C155" s="12">
        <f>SUMIF('주식 매매일지'!$J$11:$J$99999,YEAR(B155)&amp;"/"&amp;MONTH(B155),'주식 매매일지'!$M$11:$M$99999)</f>
        <v>0</v>
      </c>
      <c r="D155" s="12">
        <f>SUMIF('주식 매매일지'!$E$11:$E$99999,YEAR(B155)&amp;"/"&amp;MONTH(B155),'주식 매매일지'!$H$11:$H$99999)</f>
        <v>0</v>
      </c>
      <c r="E155" s="12">
        <f>SUMIF('주식 매매일지'!$J$11:$J$99999,YEAR(B155)&amp;"/"&amp;MONTH(B155),'주식 매매일지'!$T$11:$T$99999)</f>
        <v>0</v>
      </c>
      <c r="F155" s="12">
        <f>SUMIF('주식 매매일지'!$J$11:$J$99999,YEAR(B155)&amp;"/"&amp;MONTH(B155),'주식 매매일지'!$V$11:$V$99999)</f>
        <v>0</v>
      </c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</row>
    <row r="156" spans="1:27" ht="22.5" customHeight="1">
      <c r="A156" s="10"/>
      <c r="B156" s="11">
        <v>48700</v>
      </c>
      <c r="C156" s="12">
        <f>SUMIF('주식 매매일지'!$J$11:$J$99999,YEAR(B156)&amp;"/"&amp;MONTH(B156),'주식 매매일지'!$M$11:$M$99999)</f>
        <v>0</v>
      </c>
      <c r="D156" s="12">
        <f>SUMIF('주식 매매일지'!$E$11:$E$99999,YEAR(B156)&amp;"/"&amp;MONTH(B156),'주식 매매일지'!$H$11:$H$99999)</f>
        <v>0</v>
      </c>
      <c r="E156" s="12">
        <f>SUMIF('주식 매매일지'!$J$11:$J$99999,YEAR(B156)&amp;"/"&amp;MONTH(B156),'주식 매매일지'!$T$11:$T$99999)</f>
        <v>0</v>
      </c>
      <c r="F156" s="12">
        <f>SUMIF('주식 매매일지'!$J$11:$J$99999,YEAR(B156)&amp;"/"&amp;MONTH(B156),'주식 매매일지'!$V$11:$V$99999)</f>
        <v>0</v>
      </c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</row>
    <row r="157" spans="1:27" ht="22.5" customHeight="1">
      <c r="A157" s="10"/>
      <c r="B157" s="11">
        <v>48731</v>
      </c>
      <c r="C157" s="12">
        <f>SUMIF('주식 매매일지'!$J$11:$J$99999,YEAR(B157)&amp;"/"&amp;MONTH(B157),'주식 매매일지'!$M$11:$M$99999)</f>
        <v>0</v>
      </c>
      <c r="D157" s="12">
        <f>SUMIF('주식 매매일지'!$E$11:$E$99999,YEAR(B157)&amp;"/"&amp;MONTH(B157),'주식 매매일지'!$H$11:$H$99999)</f>
        <v>0</v>
      </c>
      <c r="E157" s="12">
        <f>SUMIF('주식 매매일지'!$J$11:$J$99999,YEAR(B157)&amp;"/"&amp;MONTH(B157),'주식 매매일지'!$T$11:$T$99999)</f>
        <v>0</v>
      </c>
      <c r="F157" s="12">
        <f>SUMIF('주식 매매일지'!$J$11:$J$99999,YEAR(B157)&amp;"/"&amp;MONTH(B157),'주식 매매일지'!$V$11:$V$99999)</f>
        <v>0</v>
      </c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</row>
    <row r="158" spans="1:27" ht="22.5" customHeight="1">
      <c r="A158" s="10"/>
      <c r="B158" s="11">
        <v>48761</v>
      </c>
      <c r="C158" s="12">
        <f>SUMIF('주식 매매일지'!$J$11:$J$99999,YEAR(B158)&amp;"/"&amp;MONTH(B158),'주식 매매일지'!$M$11:$M$99999)</f>
        <v>0</v>
      </c>
      <c r="D158" s="12">
        <f>SUMIF('주식 매매일지'!$E$11:$E$99999,YEAR(B158)&amp;"/"&amp;MONTH(B158),'주식 매매일지'!$H$11:$H$99999)</f>
        <v>0</v>
      </c>
      <c r="E158" s="12">
        <f>SUMIF('주식 매매일지'!$J$11:$J$99999,YEAR(B158)&amp;"/"&amp;MONTH(B158),'주식 매매일지'!$T$11:$T$99999)</f>
        <v>0</v>
      </c>
      <c r="F158" s="12">
        <f>SUMIF('주식 매매일지'!$J$11:$J$99999,YEAR(B158)&amp;"/"&amp;MONTH(B158),'주식 매매일지'!$V$11:$V$99999)</f>
        <v>0</v>
      </c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</row>
    <row r="159" spans="1:27" ht="22.5" customHeight="1">
      <c r="A159" s="10"/>
      <c r="B159" s="11">
        <v>48792</v>
      </c>
      <c r="C159" s="12">
        <f>SUMIF('주식 매매일지'!$J$11:$J$99999,YEAR(B159)&amp;"/"&amp;MONTH(B159),'주식 매매일지'!$M$11:$M$99999)</f>
        <v>0</v>
      </c>
      <c r="D159" s="12">
        <f>SUMIF('주식 매매일지'!$E$11:$E$99999,YEAR(B159)&amp;"/"&amp;MONTH(B159),'주식 매매일지'!$H$11:$H$99999)</f>
        <v>0</v>
      </c>
      <c r="E159" s="12">
        <f>SUMIF('주식 매매일지'!$J$11:$J$99999,YEAR(B159)&amp;"/"&amp;MONTH(B159),'주식 매매일지'!$T$11:$T$99999)</f>
        <v>0</v>
      </c>
      <c r="F159" s="12">
        <f>SUMIF('주식 매매일지'!$J$11:$J$99999,YEAR(B159)&amp;"/"&amp;MONTH(B159),'주식 매매일지'!$V$11:$V$99999)</f>
        <v>0</v>
      </c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</row>
    <row r="160" spans="1:27" ht="22.5" customHeight="1">
      <c r="A160" s="10"/>
      <c r="B160" s="11">
        <v>48823</v>
      </c>
      <c r="C160" s="12">
        <f>SUMIF('주식 매매일지'!$J$11:$J$99999,YEAR(B160)&amp;"/"&amp;MONTH(B160),'주식 매매일지'!$M$11:$M$99999)</f>
        <v>0</v>
      </c>
      <c r="D160" s="12">
        <f>SUMIF('주식 매매일지'!$E$11:$E$99999,YEAR(B160)&amp;"/"&amp;MONTH(B160),'주식 매매일지'!$H$11:$H$99999)</f>
        <v>0</v>
      </c>
      <c r="E160" s="12">
        <f>SUMIF('주식 매매일지'!$J$11:$J$99999,YEAR(B160)&amp;"/"&amp;MONTH(B160),'주식 매매일지'!$T$11:$T$99999)</f>
        <v>0</v>
      </c>
      <c r="F160" s="12">
        <f>SUMIF('주식 매매일지'!$J$11:$J$99999,YEAR(B160)&amp;"/"&amp;MONTH(B160),'주식 매매일지'!$V$11:$V$99999)</f>
        <v>0</v>
      </c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</row>
    <row r="161" spans="1:27" ht="22.5" customHeight="1">
      <c r="A161" s="10"/>
      <c r="B161" s="11">
        <v>48853</v>
      </c>
      <c r="C161" s="12">
        <f>SUMIF('주식 매매일지'!$J$11:$J$99999,YEAR(B161)&amp;"/"&amp;MONTH(B161),'주식 매매일지'!$M$11:$M$99999)</f>
        <v>0</v>
      </c>
      <c r="D161" s="12">
        <f>SUMIF('주식 매매일지'!$E$11:$E$99999,YEAR(B161)&amp;"/"&amp;MONTH(B161),'주식 매매일지'!$H$11:$H$99999)</f>
        <v>0</v>
      </c>
      <c r="E161" s="12">
        <f>SUMIF('주식 매매일지'!$J$11:$J$99999,YEAR(B161)&amp;"/"&amp;MONTH(B161),'주식 매매일지'!$T$11:$T$99999)</f>
        <v>0</v>
      </c>
      <c r="F161" s="12">
        <f>SUMIF('주식 매매일지'!$J$11:$J$99999,YEAR(B161)&amp;"/"&amp;MONTH(B161),'주식 매매일지'!$V$11:$V$99999)</f>
        <v>0</v>
      </c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</row>
    <row r="162" spans="1:27" ht="22.5" customHeight="1">
      <c r="A162" s="10"/>
      <c r="B162" s="11">
        <v>48884</v>
      </c>
      <c r="C162" s="12">
        <f>SUMIF('주식 매매일지'!$J$11:$J$99999,YEAR(B162)&amp;"/"&amp;MONTH(B162),'주식 매매일지'!$M$11:$M$99999)</f>
        <v>0</v>
      </c>
      <c r="D162" s="12">
        <f>SUMIF('주식 매매일지'!$E$11:$E$99999,YEAR(B162)&amp;"/"&amp;MONTH(B162),'주식 매매일지'!$H$11:$H$99999)</f>
        <v>0</v>
      </c>
      <c r="E162" s="12">
        <f>SUMIF('주식 매매일지'!$J$11:$J$99999,YEAR(B162)&amp;"/"&amp;MONTH(B162),'주식 매매일지'!$T$11:$T$99999)</f>
        <v>0</v>
      </c>
      <c r="F162" s="12">
        <f>SUMIF('주식 매매일지'!$J$11:$J$99999,YEAR(B162)&amp;"/"&amp;MONTH(B162),'주식 매매일지'!$V$11:$V$99999)</f>
        <v>0</v>
      </c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</row>
    <row r="163" spans="1:27" ht="22.5" customHeight="1">
      <c r="A163" s="10"/>
      <c r="B163" s="11">
        <v>48914</v>
      </c>
      <c r="C163" s="12">
        <f>SUMIF('주식 매매일지'!$J$11:$J$99999,YEAR(B163)&amp;"/"&amp;MONTH(B163),'주식 매매일지'!$M$11:$M$99999)</f>
        <v>0</v>
      </c>
      <c r="D163" s="12">
        <f>SUMIF('주식 매매일지'!$E$11:$E$99999,YEAR(B163)&amp;"/"&amp;MONTH(B163),'주식 매매일지'!$H$11:$H$99999)</f>
        <v>0</v>
      </c>
      <c r="E163" s="12">
        <f>SUMIF('주식 매매일지'!$J$11:$J$99999,YEAR(B163)&amp;"/"&amp;MONTH(B163),'주식 매매일지'!$T$11:$T$99999)</f>
        <v>0</v>
      </c>
      <c r="F163" s="12">
        <f>SUMIF('주식 매매일지'!$J$11:$J$99999,YEAR(B163)&amp;"/"&amp;MONTH(B163),'주식 매매일지'!$V$11:$V$99999)</f>
        <v>0</v>
      </c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</row>
    <row r="164" spans="1:27" ht="22.5" customHeight="1">
      <c r="A164" s="10"/>
      <c r="B164" s="11">
        <v>48945</v>
      </c>
      <c r="C164" s="12">
        <f>SUMIF('주식 매매일지'!$J$11:$J$99999,YEAR(B164)&amp;"/"&amp;MONTH(B164),'주식 매매일지'!$M$11:$M$99999)</f>
        <v>0</v>
      </c>
      <c r="D164" s="12">
        <f>SUMIF('주식 매매일지'!$E$11:$E$99999,YEAR(B164)&amp;"/"&amp;MONTH(B164),'주식 매매일지'!$H$11:$H$99999)</f>
        <v>0</v>
      </c>
      <c r="E164" s="12">
        <f>SUMIF('주식 매매일지'!$J$11:$J$99999,YEAR(B164)&amp;"/"&amp;MONTH(B164),'주식 매매일지'!$T$11:$T$99999)</f>
        <v>0</v>
      </c>
      <c r="F164" s="12">
        <f>SUMIF('주식 매매일지'!$J$11:$J$99999,YEAR(B164)&amp;"/"&amp;MONTH(B164),'주식 매매일지'!$V$11:$V$99999)</f>
        <v>0</v>
      </c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</row>
    <row r="165" spans="1:27" ht="22.5" customHeight="1">
      <c r="A165" s="10"/>
      <c r="B165" s="11">
        <v>48976</v>
      </c>
      <c r="C165" s="12">
        <f>SUMIF('주식 매매일지'!$J$11:$J$99999,YEAR(B165)&amp;"/"&amp;MONTH(B165),'주식 매매일지'!$M$11:$M$99999)</f>
        <v>0</v>
      </c>
      <c r="D165" s="12">
        <f>SUMIF('주식 매매일지'!$E$11:$E$99999,YEAR(B165)&amp;"/"&amp;MONTH(B165),'주식 매매일지'!$H$11:$H$99999)</f>
        <v>0</v>
      </c>
      <c r="E165" s="12">
        <f>SUMIF('주식 매매일지'!$J$11:$J$99999,YEAR(B165)&amp;"/"&amp;MONTH(B165),'주식 매매일지'!$T$11:$T$99999)</f>
        <v>0</v>
      </c>
      <c r="F165" s="12">
        <f>SUMIF('주식 매매일지'!$J$11:$J$99999,YEAR(B165)&amp;"/"&amp;MONTH(B165),'주식 매매일지'!$V$11:$V$99999)</f>
        <v>0</v>
      </c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</row>
    <row r="166" spans="1:27" ht="22.5" customHeight="1">
      <c r="A166" s="10"/>
      <c r="B166" s="11">
        <v>49004</v>
      </c>
      <c r="C166" s="12">
        <f>SUMIF('주식 매매일지'!$J$11:$J$99999,YEAR(B166)&amp;"/"&amp;MONTH(B166),'주식 매매일지'!$M$11:$M$99999)</f>
        <v>0</v>
      </c>
      <c r="D166" s="12">
        <f>SUMIF('주식 매매일지'!$E$11:$E$99999,YEAR(B166)&amp;"/"&amp;MONTH(B166),'주식 매매일지'!$H$11:$H$99999)</f>
        <v>0</v>
      </c>
      <c r="E166" s="12">
        <f>SUMIF('주식 매매일지'!$J$11:$J$99999,YEAR(B166)&amp;"/"&amp;MONTH(B166),'주식 매매일지'!$T$11:$T$99999)</f>
        <v>0</v>
      </c>
      <c r="F166" s="12">
        <f>SUMIF('주식 매매일지'!$J$11:$J$99999,YEAR(B166)&amp;"/"&amp;MONTH(B166),'주식 매매일지'!$V$11:$V$99999)</f>
        <v>0</v>
      </c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</row>
    <row r="167" spans="1:27" ht="22.5" customHeight="1">
      <c r="A167" s="10"/>
      <c r="B167" s="11">
        <v>49035</v>
      </c>
      <c r="C167" s="12">
        <f>SUMIF('주식 매매일지'!$J$11:$J$99999,YEAR(B167)&amp;"/"&amp;MONTH(B167),'주식 매매일지'!$M$11:$M$99999)</f>
        <v>0</v>
      </c>
      <c r="D167" s="12">
        <f>SUMIF('주식 매매일지'!$E$11:$E$99999,YEAR(B167)&amp;"/"&amp;MONTH(B167),'주식 매매일지'!$H$11:$H$99999)</f>
        <v>0</v>
      </c>
      <c r="E167" s="12">
        <f>SUMIF('주식 매매일지'!$J$11:$J$99999,YEAR(B167)&amp;"/"&amp;MONTH(B167),'주식 매매일지'!$T$11:$T$99999)</f>
        <v>0</v>
      </c>
      <c r="F167" s="12">
        <f>SUMIF('주식 매매일지'!$J$11:$J$99999,YEAR(B167)&amp;"/"&amp;MONTH(B167),'주식 매매일지'!$V$11:$V$99999)</f>
        <v>0</v>
      </c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</row>
    <row r="168" spans="1:27" ht="22.5" customHeight="1">
      <c r="A168" s="10"/>
      <c r="B168" s="11">
        <v>49065</v>
      </c>
      <c r="C168" s="12">
        <f>SUMIF('주식 매매일지'!$J$11:$J$99999,YEAR(B168)&amp;"/"&amp;MONTH(B168),'주식 매매일지'!$M$11:$M$99999)</f>
        <v>0</v>
      </c>
      <c r="D168" s="12">
        <f>SUMIF('주식 매매일지'!$E$11:$E$99999,YEAR(B168)&amp;"/"&amp;MONTH(B168),'주식 매매일지'!$H$11:$H$99999)</f>
        <v>0</v>
      </c>
      <c r="E168" s="12">
        <f>SUMIF('주식 매매일지'!$J$11:$J$99999,YEAR(B168)&amp;"/"&amp;MONTH(B168),'주식 매매일지'!$T$11:$T$99999)</f>
        <v>0</v>
      </c>
      <c r="F168" s="12">
        <f>SUMIF('주식 매매일지'!$J$11:$J$99999,YEAR(B168)&amp;"/"&amp;MONTH(B168),'주식 매매일지'!$V$11:$V$99999)</f>
        <v>0</v>
      </c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</row>
    <row r="169" spans="1:27" ht="22.5" customHeight="1">
      <c r="A169" s="10"/>
      <c r="B169" s="11">
        <v>49096</v>
      </c>
      <c r="C169" s="12">
        <f>SUMIF('주식 매매일지'!$J$11:$J$99999,YEAR(B169)&amp;"/"&amp;MONTH(B169),'주식 매매일지'!$M$11:$M$99999)</f>
        <v>0</v>
      </c>
      <c r="D169" s="12">
        <f>SUMIF('주식 매매일지'!$E$11:$E$99999,YEAR(B169)&amp;"/"&amp;MONTH(B169),'주식 매매일지'!$H$11:$H$99999)</f>
        <v>0</v>
      </c>
      <c r="E169" s="12">
        <f>SUMIF('주식 매매일지'!$J$11:$J$99999,YEAR(B169)&amp;"/"&amp;MONTH(B169),'주식 매매일지'!$T$11:$T$99999)</f>
        <v>0</v>
      </c>
      <c r="F169" s="12">
        <f>SUMIF('주식 매매일지'!$J$11:$J$99999,YEAR(B169)&amp;"/"&amp;MONTH(B169),'주식 매매일지'!$V$11:$V$99999)</f>
        <v>0</v>
      </c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</row>
    <row r="170" spans="1:27" ht="22.5" customHeight="1">
      <c r="A170" s="10"/>
      <c r="B170" s="11">
        <v>49126</v>
      </c>
      <c r="C170" s="12">
        <f>SUMIF('주식 매매일지'!$J$11:$J$99999,YEAR(B170)&amp;"/"&amp;MONTH(B170),'주식 매매일지'!$M$11:$M$99999)</f>
        <v>0</v>
      </c>
      <c r="D170" s="12">
        <f>SUMIF('주식 매매일지'!$E$11:$E$99999,YEAR(B170)&amp;"/"&amp;MONTH(B170),'주식 매매일지'!$H$11:$H$99999)</f>
        <v>0</v>
      </c>
      <c r="E170" s="12">
        <f>SUMIF('주식 매매일지'!$J$11:$J$99999,YEAR(B170)&amp;"/"&amp;MONTH(B170),'주식 매매일지'!$T$11:$T$99999)</f>
        <v>0</v>
      </c>
      <c r="F170" s="12">
        <f>SUMIF('주식 매매일지'!$J$11:$J$99999,YEAR(B170)&amp;"/"&amp;MONTH(B170),'주식 매매일지'!$V$11:$V$99999)</f>
        <v>0</v>
      </c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</row>
    <row r="171" spans="1:27" ht="22.5" customHeight="1">
      <c r="A171" s="10"/>
      <c r="B171" s="11">
        <v>49157</v>
      </c>
      <c r="C171" s="12">
        <f>SUMIF('주식 매매일지'!$J$11:$J$99999,YEAR(B171)&amp;"/"&amp;MONTH(B171),'주식 매매일지'!$M$11:$M$99999)</f>
        <v>0</v>
      </c>
      <c r="D171" s="12">
        <f>SUMIF('주식 매매일지'!$E$11:$E$99999,YEAR(B171)&amp;"/"&amp;MONTH(B171),'주식 매매일지'!$H$11:$H$99999)</f>
        <v>0</v>
      </c>
      <c r="E171" s="12">
        <f>SUMIF('주식 매매일지'!$J$11:$J$99999,YEAR(B171)&amp;"/"&amp;MONTH(B171),'주식 매매일지'!$T$11:$T$99999)</f>
        <v>0</v>
      </c>
      <c r="F171" s="12">
        <f>SUMIF('주식 매매일지'!$J$11:$J$99999,YEAR(B171)&amp;"/"&amp;MONTH(B171),'주식 매매일지'!$V$11:$V$99999)</f>
        <v>0</v>
      </c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</row>
    <row r="172" spans="1:27" ht="22.5" customHeight="1">
      <c r="A172" s="10"/>
      <c r="B172" s="11">
        <v>49188</v>
      </c>
      <c r="C172" s="12">
        <f>SUMIF('주식 매매일지'!$J$11:$J$99999,YEAR(B172)&amp;"/"&amp;MONTH(B172),'주식 매매일지'!$M$11:$M$99999)</f>
        <v>0</v>
      </c>
      <c r="D172" s="12">
        <f>SUMIF('주식 매매일지'!$E$11:$E$99999,YEAR(B172)&amp;"/"&amp;MONTH(B172),'주식 매매일지'!$H$11:$H$99999)</f>
        <v>0</v>
      </c>
      <c r="E172" s="12">
        <f>SUMIF('주식 매매일지'!$J$11:$J$99999,YEAR(B172)&amp;"/"&amp;MONTH(B172),'주식 매매일지'!$T$11:$T$99999)</f>
        <v>0</v>
      </c>
      <c r="F172" s="12">
        <f>SUMIF('주식 매매일지'!$J$11:$J$99999,YEAR(B172)&amp;"/"&amp;MONTH(B172),'주식 매매일지'!$V$11:$V$99999)</f>
        <v>0</v>
      </c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</row>
    <row r="173" spans="1:27" ht="22.5" customHeight="1">
      <c r="A173" s="10"/>
      <c r="B173" s="11">
        <v>49218</v>
      </c>
      <c r="C173" s="12">
        <f>SUMIF('주식 매매일지'!$J$11:$J$99999,YEAR(B173)&amp;"/"&amp;MONTH(B173),'주식 매매일지'!$M$11:$M$99999)</f>
        <v>0</v>
      </c>
      <c r="D173" s="12">
        <f>SUMIF('주식 매매일지'!$E$11:$E$99999,YEAR(B173)&amp;"/"&amp;MONTH(B173),'주식 매매일지'!$H$11:$H$99999)</f>
        <v>0</v>
      </c>
      <c r="E173" s="12">
        <f>SUMIF('주식 매매일지'!$J$11:$J$99999,YEAR(B173)&amp;"/"&amp;MONTH(B173),'주식 매매일지'!$T$11:$T$99999)</f>
        <v>0</v>
      </c>
      <c r="F173" s="12">
        <f>SUMIF('주식 매매일지'!$J$11:$J$99999,YEAR(B173)&amp;"/"&amp;MONTH(B173),'주식 매매일지'!$V$11:$V$99999)</f>
        <v>0</v>
      </c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</row>
    <row r="174" spans="1:27" ht="22.5" customHeight="1">
      <c r="A174" s="10"/>
      <c r="B174" s="11">
        <v>49249</v>
      </c>
      <c r="C174" s="12">
        <f>SUMIF('주식 매매일지'!$J$11:$J$99999,YEAR(B174)&amp;"/"&amp;MONTH(B174),'주식 매매일지'!$M$11:$M$99999)</f>
        <v>0</v>
      </c>
      <c r="D174" s="12">
        <f>SUMIF('주식 매매일지'!$E$11:$E$99999,YEAR(B174)&amp;"/"&amp;MONTH(B174),'주식 매매일지'!$H$11:$H$99999)</f>
        <v>0</v>
      </c>
      <c r="E174" s="12">
        <f>SUMIF('주식 매매일지'!$J$11:$J$99999,YEAR(B174)&amp;"/"&amp;MONTH(B174),'주식 매매일지'!$T$11:$T$99999)</f>
        <v>0</v>
      </c>
      <c r="F174" s="12">
        <f>SUMIF('주식 매매일지'!$J$11:$J$99999,YEAR(B174)&amp;"/"&amp;MONTH(B174),'주식 매매일지'!$V$11:$V$99999)</f>
        <v>0</v>
      </c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</row>
    <row r="175" spans="1:27" ht="22.5" customHeight="1">
      <c r="A175" s="10"/>
      <c r="B175" s="11">
        <v>49279</v>
      </c>
      <c r="C175" s="12">
        <f>SUMIF('주식 매매일지'!$J$11:$J$99999,YEAR(B175)&amp;"/"&amp;MONTH(B175),'주식 매매일지'!$M$11:$M$99999)</f>
        <v>0</v>
      </c>
      <c r="D175" s="12">
        <f>SUMIF('주식 매매일지'!$E$11:$E$99999,YEAR(B175)&amp;"/"&amp;MONTH(B175),'주식 매매일지'!$H$11:$H$99999)</f>
        <v>0</v>
      </c>
      <c r="E175" s="12">
        <f>SUMIF('주식 매매일지'!$J$11:$J$99999,YEAR(B175)&amp;"/"&amp;MONTH(B175),'주식 매매일지'!$T$11:$T$99999)</f>
        <v>0</v>
      </c>
      <c r="F175" s="12">
        <f>SUMIF('주식 매매일지'!$J$11:$J$99999,YEAR(B175)&amp;"/"&amp;MONTH(B175),'주식 매매일지'!$V$11:$V$99999)</f>
        <v>0</v>
      </c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</row>
    <row r="176" spans="1:27" ht="22.5" customHeight="1">
      <c r="A176" s="10"/>
      <c r="B176" s="11">
        <v>49310</v>
      </c>
      <c r="C176" s="12">
        <f>SUMIF('주식 매매일지'!$J$11:$J$99999,YEAR(B176)&amp;"/"&amp;MONTH(B176),'주식 매매일지'!$M$11:$M$99999)</f>
        <v>0</v>
      </c>
      <c r="D176" s="12">
        <f>SUMIF('주식 매매일지'!$E$11:$E$99999,YEAR(B176)&amp;"/"&amp;MONTH(B176),'주식 매매일지'!$H$11:$H$99999)</f>
        <v>0</v>
      </c>
      <c r="E176" s="12">
        <f>SUMIF('주식 매매일지'!$J$11:$J$99999,YEAR(B176)&amp;"/"&amp;MONTH(B176),'주식 매매일지'!$T$11:$T$99999)</f>
        <v>0</v>
      </c>
      <c r="F176" s="12">
        <f>SUMIF('주식 매매일지'!$J$11:$J$99999,YEAR(B176)&amp;"/"&amp;MONTH(B176),'주식 매매일지'!$V$11:$V$99999)</f>
        <v>0</v>
      </c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</row>
    <row r="177" spans="1:27" ht="22.5" customHeight="1">
      <c r="A177" s="10"/>
      <c r="B177" s="11">
        <v>49341</v>
      </c>
      <c r="C177" s="12">
        <f>SUMIF('주식 매매일지'!$J$11:$J$99999,YEAR(B177)&amp;"/"&amp;MONTH(B177),'주식 매매일지'!$M$11:$M$99999)</f>
        <v>0</v>
      </c>
      <c r="D177" s="12">
        <f>SUMIF('주식 매매일지'!$E$11:$E$99999,YEAR(B177)&amp;"/"&amp;MONTH(B177),'주식 매매일지'!$H$11:$H$99999)</f>
        <v>0</v>
      </c>
      <c r="E177" s="12">
        <f>SUMIF('주식 매매일지'!$J$11:$J$99999,YEAR(B177)&amp;"/"&amp;MONTH(B177),'주식 매매일지'!$T$11:$T$99999)</f>
        <v>0</v>
      </c>
      <c r="F177" s="12">
        <f>SUMIF('주식 매매일지'!$J$11:$J$99999,YEAR(B177)&amp;"/"&amp;MONTH(B177),'주식 매매일지'!$V$11:$V$99999)</f>
        <v>0</v>
      </c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</row>
    <row r="178" spans="1:27" ht="22.5" customHeight="1">
      <c r="A178" s="10"/>
      <c r="B178" s="11">
        <v>49369</v>
      </c>
      <c r="C178" s="12">
        <f>SUMIF('주식 매매일지'!$J$11:$J$99999,YEAR(B178)&amp;"/"&amp;MONTH(B178),'주식 매매일지'!$M$11:$M$99999)</f>
        <v>0</v>
      </c>
      <c r="D178" s="12">
        <f>SUMIF('주식 매매일지'!$E$11:$E$99999,YEAR(B178)&amp;"/"&amp;MONTH(B178),'주식 매매일지'!$H$11:$H$99999)</f>
        <v>0</v>
      </c>
      <c r="E178" s="12">
        <f>SUMIF('주식 매매일지'!$J$11:$J$99999,YEAR(B178)&amp;"/"&amp;MONTH(B178),'주식 매매일지'!$T$11:$T$99999)</f>
        <v>0</v>
      </c>
      <c r="F178" s="12">
        <f>SUMIF('주식 매매일지'!$J$11:$J$99999,YEAR(B178)&amp;"/"&amp;MONTH(B178),'주식 매매일지'!$V$11:$V$99999)</f>
        <v>0</v>
      </c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</row>
    <row r="179" spans="1:27" ht="22.5" customHeight="1">
      <c r="A179" s="10"/>
      <c r="B179" s="11">
        <v>49400</v>
      </c>
      <c r="C179" s="12">
        <f>SUMIF('주식 매매일지'!$J$11:$J$99999,YEAR(B179)&amp;"/"&amp;MONTH(B179),'주식 매매일지'!$M$11:$M$99999)</f>
        <v>0</v>
      </c>
      <c r="D179" s="12">
        <f>SUMIF('주식 매매일지'!$E$11:$E$99999,YEAR(B179)&amp;"/"&amp;MONTH(B179),'주식 매매일지'!$H$11:$H$99999)</f>
        <v>0</v>
      </c>
      <c r="E179" s="12">
        <f>SUMIF('주식 매매일지'!$J$11:$J$99999,YEAR(B179)&amp;"/"&amp;MONTH(B179),'주식 매매일지'!$T$11:$T$99999)</f>
        <v>0</v>
      </c>
      <c r="F179" s="12">
        <f>SUMIF('주식 매매일지'!$J$11:$J$99999,YEAR(B179)&amp;"/"&amp;MONTH(B179),'주식 매매일지'!$V$11:$V$99999)</f>
        <v>0</v>
      </c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</row>
    <row r="180" spans="1:27" ht="22.5" customHeight="1">
      <c r="A180" s="10"/>
      <c r="B180" s="11">
        <v>49430</v>
      </c>
      <c r="C180" s="12">
        <f>SUMIF('주식 매매일지'!$J$11:$J$99999,YEAR(B180)&amp;"/"&amp;MONTH(B180),'주식 매매일지'!$M$11:$M$99999)</f>
        <v>0</v>
      </c>
      <c r="D180" s="12">
        <f>SUMIF('주식 매매일지'!$E$11:$E$99999,YEAR(B180)&amp;"/"&amp;MONTH(B180),'주식 매매일지'!$H$11:$H$99999)</f>
        <v>0</v>
      </c>
      <c r="E180" s="12">
        <f>SUMIF('주식 매매일지'!$J$11:$J$99999,YEAR(B180)&amp;"/"&amp;MONTH(B180),'주식 매매일지'!$T$11:$T$99999)</f>
        <v>0</v>
      </c>
      <c r="F180" s="12">
        <f>SUMIF('주식 매매일지'!$J$11:$J$99999,YEAR(B180)&amp;"/"&amp;MONTH(B180),'주식 매매일지'!$V$11:$V$99999)</f>
        <v>0</v>
      </c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</row>
    <row r="181" spans="1:27" ht="22.5" customHeight="1">
      <c r="A181" s="10"/>
      <c r="B181" s="11">
        <v>49461</v>
      </c>
      <c r="C181" s="12">
        <f>SUMIF('주식 매매일지'!$J$11:$J$99999,YEAR(B181)&amp;"/"&amp;MONTH(B181),'주식 매매일지'!$M$11:$M$99999)</f>
        <v>0</v>
      </c>
      <c r="D181" s="12">
        <f>SUMIF('주식 매매일지'!$E$11:$E$99999,YEAR(B181)&amp;"/"&amp;MONTH(B181),'주식 매매일지'!$H$11:$H$99999)</f>
        <v>0</v>
      </c>
      <c r="E181" s="12">
        <f>SUMIF('주식 매매일지'!$J$11:$J$99999,YEAR(B181)&amp;"/"&amp;MONTH(B181),'주식 매매일지'!$T$11:$T$99999)</f>
        <v>0</v>
      </c>
      <c r="F181" s="12">
        <f>SUMIF('주식 매매일지'!$J$11:$J$99999,YEAR(B181)&amp;"/"&amp;MONTH(B181),'주식 매매일지'!$V$11:$V$99999)</f>
        <v>0</v>
      </c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</row>
    <row r="182" spans="1:27" ht="22.5" customHeight="1">
      <c r="A182" s="10"/>
      <c r="B182" s="11">
        <v>49491</v>
      </c>
      <c r="C182" s="12">
        <f>SUMIF('주식 매매일지'!$J$11:$J$99999,YEAR(B182)&amp;"/"&amp;MONTH(B182),'주식 매매일지'!$M$11:$M$99999)</f>
        <v>0</v>
      </c>
      <c r="D182" s="12">
        <f>SUMIF('주식 매매일지'!$E$11:$E$99999,YEAR(B182)&amp;"/"&amp;MONTH(B182),'주식 매매일지'!$H$11:$H$99999)</f>
        <v>0</v>
      </c>
      <c r="E182" s="12">
        <f>SUMIF('주식 매매일지'!$J$11:$J$99999,YEAR(B182)&amp;"/"&amp;MONTH(B182),'주식 매매일지'!$T$11:$T$99999)</f>
        <v>0</v>
      </c>
      <c r="F182" s="12">
        <f>SUMIF('주식 매매일지'!$J$11:$J$99999,YEAR(B182)&amp;"/"&amp;MONTH(B182),'주식 매매일지'!$V$11:$V$99999)</f>
        <v>0</v>
      </c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</row>
    <row r="183" spans="1:27" ht="22.5" customHeight="1">
      <c r="A183" s="10"/>
      <c r="B183" s="11">
        <v>49522</v>
      </c>
      <c r="C183" s="12">
        <f>SUMIF('주식 매매일지'!$J$11:$J$99999,YEAR(B183)&amp;"/"&amp;MONTH(B183),'주식 매매일지'!$M$11:$M$99999)</f>
        <v>0</v>
      </c>
      <c r="D183" s="12">
        <f>SUMIF('주식 매매일지'!$E$11:$E$99999,YEAR(B183)&amp;"/"&amp;MONTH(B183),'주식 매매일지'!$H$11:$H$99999)</f>
        <v>0</v>
      </c>
      <c r="E183" s="12">
        <f>SUMIF('주식 매매일지'!$J$11:$J$99999,YEAR(B183)&amp;"/"&amp;MONTH(B183),'주식 매매일지'!$T$11:$T$99999)</f>
        <v>0</v>
      </c>
      <c r="F183" s="12">
        <f>SUMIF('주식 매매일지'!$J$11:$J$99999,YEAR(B183)&amp;"/"&amp;MONTH(B183),'주식 매매일지'!$V$11:$V$99999)</f>
        <v>0</v>
      </c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</row>
    <row r="184" spans="1:27" ht="22.5" customHeight="1">
      <c r="A184" s="10"/>
      <c r="B184" s="11">
        <v>49553</v>
      </c>
      <c r="C184" s="12">
        <f>SUMIF('주식 매매일지'!$J$11:$J$99999,YEAR(B184)&amp;"/"&amp;MONTH(B184),'주식 매매일지'!$M$11:$M$99999)</f>
        <v>0</v>
      </c>
      <c r="D184" s="12">
        <f>SUMIF('주식 매매일지'!$E$11:$E$99999,YEAR(B184)&amp;"/"&amp;MONTH(B184),'주식 매매일지'!$H$11:$H$99999)</f>
        <v>0</v>
      </c>
      <c r="E184" s="12">
        <f>SUMIF('주식 매매일지'!$J$11:$J$99999,YEAR(B184)&amp;"/"&amp;MONTH(B184),'주식 매매일지'!$T$11:$T$99999)</f>
        <v>0</v>
      </c>
      <c r="F184" s="12">
        <f>SUMIF('주식 매매일지'!$J$11:$J$99999,YEAR(B184)&amp;"/"&amp;MONTH(B184),'주식 매매일지'!$V$11:$V$99999)</f>
        <v>0</v>
      </c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</row>
    <row r="185" spans="1:27" ht="22.5" customHeight="1">
      <c r="A185" s="10"/>
      <c r="B185" s="11">
        <v>49583</v>
      </c>
      <c r="C185" s="12">
        <f>SUMIF('주식 매매일지'!$J$11:$J$99999,YEAR(B185)&amp;"/"&amp;MONTH(B185),'주식 매매일지'!$M$11:$M$99999)</f>
        <v>0</v>
      </c>
      <c r="D185" s="12">
        <f>SUMIF('주식 매매일지'!$E$11:$E$99999,YEAR(B185)&amp;"/"&amp;MONTH(B185),'주식 매매일지'!$H$11:$H$99999)</f>
        <v>0</v>
      </c>
      <c r="E185" s="12">
        <f>SUMIF('주식 매매일지'!$J$11:$J$99999,YEAR(B185)&amp;"/"&amp;MONTH(B185),'주식 매매일지'!$T$11:$T$99999)</f>
        <v>0</v>
      </c>
      <c r="F185" s="12">
        <f>SUMIF('주식 매매일지'!$J$11:$J$99999,YEAR(B185)&amp;"/"&amp;MONTH(B185),'주식 매매일지'!$V$11:$V$99999)</f>
        <v>0</v>
      </c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</row>
    <row r="186" spans="1:27" ht="22.5" customHeight="1">
      <c r="A186" s="10"/>
      <c r="B186" s="11">
        <v>49614</v>
      </c>
      <c r="C186" s="12">
        <f>SUMIF('주식 매매일지'!$J$11:$J$99999,YEAR(B186)&amp;"/"&amp;MONTH(B186),'주식 매매일지'!$M$11:$M$99999)</f>
        <v>0</v>
      </c>
      <c r="D186" s="12">
        <f>SUMIF('주식 매매일지'!$E$11:$E$99999,YEAR(B186)&amp;"/"&amp;MONTH(B186),'주식 매매일지'!$H$11:$H$99999)</f>
        <v>0</v>
      </c>
      <c r="E186" s="12">
        <f>SUMIF('주식 매매일지'!$J$11:$J$99999,YEAR(B186)&amp;"/"&amp;MONTH(B186),'주식 매매일지'!$T$11:$T$99999)</f>
        <v>0</v>
      </c>
      <c r="F186" s="12">
        <f>SUMIF('주식 매매일지'!$J$11:$J$99999,YEAR(B186)&amp;"/"&amp;MONTH(B186),'주식 매매일지'!$V$11:$V$99999)</f>
        <v>0</v>
      </c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</row>
    <row r="187" spans="1:27" ht="22.5" customHeight="1">
      <c r="A187" s="10"/>
      <c r="B187" s="11">
        <v>49644</v>
      </c>
      <c r="C187" s="12">
        <f>SUMIF('주식 매매일지'!$J$11:$J$99999,YEAR(B187)&amp;"/"&amp;MONTH(B187),'주식 매매일지'!$M$11:$M$99999)</f>
        <v>0</v>
      </c>
      <c r="D187" s="12">
        <f>SUMIF('주식 매매일지'!$E$11:$E$99999,YEAR(B187)&amp;"/"&amp;MONTH(B187),'주식 매매일지'!$H$11:$H$99999)</f>
        <v>0</v>
      </c>
      <c r="E187" s="12">
        <f>SUMIF('주식 매매일지'!$J$11:$J$99999,YEAR(B187)&amp;"/"&amp;MONTH(B187),'주식 매매일지'!$T$11:$T$99999)</f>
        <v>0</v>
      </c>
      <c r="F187" s="12">
        <f>SUMIF('주식 매매일지'!$J$11:$J$99999,YEAR(B187)&amp;"/"&amp;MONTH(B187),'주식 매매일지'!$V$11:$V$99999)</f>
        <v>0</v>
      </c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</row>
    <row r="188" spans="1:27" ht="22.5" customHeight="1">
      <c r="A188" s="10"/>
      <c r="B188" s="11">
        <v>49675</v>
      </c>
      <c r="C188" s="12">
        <f>SUMIF('주식 매매일지'!$J$11:$J$99999,YEAR(B188)&amp;"/"&amp;MONTH(B188),'주식 매매일지'!$M$11:$M$99999)</f>
        <v>0</v>
      </c>
      <c r="D188" s="12">
        <f>SUMIF('주식 매매일지'!$E$11:$E$99999,YEAR(B188)&amp;"/"&amp;MONTH(B188),'주식 매매일지'!$H$11:$H$99999)</f>
        <v>0</v>
      </c>
      <c r="E188" s="12">
        <f>SUMIF('주식 매매일지'!$J$11:$J$99999,YEAR(B188)&amp;"/"&amp;MONTH(B188),'주식 매매일지'!$T$11:$T$99999)</f>
        <v>0</v>
      </c>
      <c r="F188" s="12">
        <f>SUMIF('주식 매매일지'!$J$11:$J$99999,YEAR(B188)&amp;"/"&amp;MONTH(B188),'주식 매매일지'!$V$11:$V$99999)</f>
        <v>0</v>
      </c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</row>
    <row r="189" spans="1:27" ht="22.5" customHeight="1">
      <c r="A189" s="10"/>
      <c r="B189" s="11">
        <v>49706</v>
      </c>
      <c r="C189" s="12">
        <f>SUMIF('주식 매매일지'!$J$11:$J$99999,YEAR(B189)&amp;"/"&amp;MONTH(B189),'주식 매매일지'!$M$11:$M$99999)</f>
        <v>0</v>
      </c>
      <c r="D189" s="12">
        <f>SUMIF('주식 매매일지'!$E$11:$E$99999,YEAR(B189)&amp;"/"&amp;MONTH(B189),'주식 매매일지'!$H$11:$H$99999)</f>
        <v>0</v>
      </c>
      <c r="E189" s="12">
        <f>SUMIF('주식 매매일지'!$J$11:$J$99999,YEAR(B189)&amp;"/"&amp;MONTH(B189),'주식 매매일지'!$T$11:$T$99999)</f>
        <v>0</v>
      </c>
      <c r="F189" s="12">
        <f>SUMIF('주식 매매일지'!$J$11:$J$99999,YEAR(B189)&amp;"/"&amp;MONTH(B189),'주식 매매일지'!$V$11:$V$99999)</f>
        <v>0</v>
      </c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</row>
    <row r="190" spans="1:27" ht="22.5" customHeight="1">
      <c r="A190" s="10"/>
      <c r="B190" s="11">
        <v>49735</v>
      </c>
      <c r="C190" s="12">
        <f>SUMIF('주식 매매일지'!$J$11:$J$99999,YEAR(B190)&amp;"/"&amp;MONTH(B190),'주식 매매일지'!$M$11:$M$99999)</f>
        <v>0</v>
      </c>
      <c r="D190" s="12">
        <f>SUMIF('주식 매매일지'!$E$11:$E$99999,YEAR(B190)&amp;"/"&amp;MONTH(B190),'주식 매매일지'!$H$11:$H$99999)</f>
        <v>0</v>
      </c>
      <c r="E190" s="12">
        <f>SUMIF('주식 매매일지'!$J$11:$J$99999,YEAR(B190)&amp;"/"&amp;MONTH(B190),'주식 매매일지'!$T$11:$T$99999)</f>
        <v>0</v>
      </c>
      <c r="F190" s="12">
        <f>SUMIF('주식 매매일지'!$J$11:$J$99999,YEAR(B190)&amp;"/"&amp;MONTH(B190),'주식 매매일지'!$V$11:$V$99999)</f>
        <v>0</v>
      </c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</row>
    <row r="191" spans="1:27" ht="22.5" customHeight="1">
      <c r="A191" s="10"/>
      <c r="B191" s="11">
        <v>49766</v>
      </c>
      <c r="C191" s="12">
        <f>SUMIF('주식 매매일지'!$J$11:$J$99999,YEAR(B191)&amp;"/"&amp;MONTH(B191),'주식 매매일지'!$M$11:$M$99999)</f>
        <v>0</v>
      </c>
      <c r="D191" s="12">
        <f>SUMIF('주식 매매일지'!$E$11:$E$99999,YEAR(B191)&amp;"/"&amp;MONTH(B191),'주식 매매일지'!$H$11:$H$99999)</f>
        <v>0</v>
      </c>
      <c r="E191" s="12">
        <f>SUMIF('주식 매매일지'!$J$11:$J$99999,YEAR(B191)&amp;"/"&amp;MONTH(B191),'주식 매매일지'!$T$11:$T$99999)</f>
        <v>0</v>
      </c>
      <c r="F191" s="12">
        <f>SUMIF('주식 매매일지'!$J$11:$J$99999,YEAR(B191)&amp;"/"&amp;MONTH(B191),'주식 매매일지'!$V$11:$V$99999)</f>
        <v>0</v>
      </c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</row>
    <row r="192" spans="1:27" ht="22.5" customHeight="1">
      <c r="A192" s="10"/>
      <c r="B192" s="11">
        <v>49796</v>
      </c>
      <c r="C192" s="12">
        <f>SUMIF('주식 매매일지'!$J$11:$J$99999,YEAR(B192)&amp;"/"&amp;MONTH(B192),'주식 매매일지'!$M$11:$M$99999)</f>
        <v>0</v>
      </c>
      <c r="D192" s="12">
        <f>SUMIF('주식 매매일지'!$E$11:$E$99999,YEAR(B192)&amp;"/"&amp;MONTH(B192),'주식 매매일지'!$H$11:$H$99999)</f>
        <v>0</v>
      </c>
      <c r="E192" s="12">
        <f>SUMIF('주식 매매일지'!$J$11:$J$99999,YEAR(B192)&amp;"/"&amp;MONTH(B192),'주식 매매일지'!$T$11:$T$99999)</f>
        <v>0</v>
      </c>
      <c r="F192" s="12">
        <f>SUMIF('주식 매매일지'!$J$11:$J$99999,YEAR(B192)&amp;"/"&amp;MONTH(B192),'주식 매매일지'!$V$11:$V$99999)</f>
        <v>0</v>
      </c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</row>
    <row r="193" spans="1:27" ht="22.5" customHeight="1">
      <c r="A193" s="10"/>
      <c r="B193" s="11">
        <v>49827</v>
      </c>
      <c r="C193" s="12">
        <f>SUMIF('주식 매매일지'!$J$11:$J$99999,YEAR(B193)&amp;"/"&amp;MONTH(B193),'주식 매매일지'!$M$11:$M$99999)</f>
        <v>0</v>
      </c>
      <c r="D193" s="12">
        <f>SUMIF('주식 매매일지'!$E$11:$E$99999,YEAR(B193)&amp;"/"&amp;MONTH(B193),'주식 매매일지'!$H$11:$H$99999)</f>
        <v>0</v>
      </c>
      <c r="E193" s="12">
        <f>SUMIF('주식 매매일지'!$J$11:$J$99999,YEAR(B193)&amp;"/"&amp;MONTH(B193),'주식 매매일지'!$T$11:$T$99999)</f>
        <v>0</v>
      </c>
      <c r="F193" s="12">
        <f>SUMIF('주식 매매일지'!$J$11:$J$99999,YEAR(B193)&amp;"/"&amp;MONTH(B193),'주식 매매일지'!$V$11:$V$99999)</f>
        <v>0</v>
      </c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</row>
    <row r="194" spans="1:27" ht="22.5" customHeight="1">
      <c r="A194" s="10"/>
      <c r="B194" s="11">
        <v>49857</v>
      </c>
      <c r="C194" s="12">
        <f>SUMIF('주식 매매일지'!$J$11:$J$99999,YEAR(B194)&amp;"/"&amp;MONTH(B194),'주식 매매일지'!$M$11:$M$99999)</f>
        <v>0</v>
      </c>
      <c r="D194" s="12">
        <f>SUMIF('주식 매매일지'!$E$11:$E$99999,YEAR(B194)&amp;"/"&amp;MONTH(B194),'주식 매매일지'!$H$11:$H$99999)</f>
        <v>0</v>
      </c>
      <c r="E194" s="12">
        <f>SUMIF('주식 매매일지'!$J$11:$J$99999,YEAR(B194)&amp;"/"&amp;MONTH(B194),'주식 매매일지'!$T$11:$T$99999)</f>
        <v>0</v>
      </c>
      <c r="F194" s="12">
        <f>SUMIF('주식 매매일지'!$J$11:$J$99999,YEAR(B194)&amp;"/"&amp;MONTH(B194),'주식 매매일지'!$V$11:$V$99999)</f>
        <v>0</v>
      </c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</row>
    <row r="195" spans="1:27" ht="22.5" customHeight="1">
      <c r="A195" s="10"/>
      <c r="B195" s="11">
        <v>49888</v>
      </c>
      <c r="C195" s="12">
        <f>SUMIF('주식 매매일지'!$J$11:$J$99999,YEAR(B195)&amp;"/"&amp;MONTH(B195),'주식 매매일지'!$M$11:$M$99999)</f>
        <v>0</v>
      </c>
      <c r="D195" s="12">
        <f>SUMIF('주식 매매일지'!$E$11:$E$99999,YEAR(B195)&amp;"/"&amp;MONTH(B195),'주식 매매일지'!$H$11:$H$99999)</f>
        <v>0</v>
      </c>
      <c r="E195" s="12">
        <f>SUMIF('주식 매매일지'!$J$11:$J$99999,YEAR(B195)&amp;"/"&amp;MONTH(B195),'주식 매매일지'!$T$11:$T$99999)</f>
        <v>0</v>
      </c>
      <c r="F195" s="12">
        <f>SUMIF('주식 매매일지'!$J$11:$J$99999,YEAR(B195)&amp;"/"&amp;MONTH(B195),'주식 매매일지'!$V$11:$V$99999)</f>
        <v>0</v>
      </c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</row>
    <row r="196" spans="1:27" ht="22.5" customHeight="1">
      <c r="A196" s="10"/>
      <c r="B196" s="11">
        <v>49919</v>
      </c>
      <c r="C196" s="12">
        <f>SUMIF('주식 매매일지'!$J$11:$J$99999,YEAR(B196)&amp;"/"&amp;MONTH(B196),'주식 매매일지'!$M$11:$M$99999)</f>
        <v>0</v>
      </c>
      <c r="D196" s="12">
        <f>SUMIF('주식 매매일지'!$E$11:$E$99999,YEAR(B196)&amp;"/"&amp;MONTH(B196),'주식 매매일지'!$H$11:$H$99999)</f>
        <v>0</v>
      </c>
      <c r="E196" s="12">
        <f>SUMIF('주식 매매일지'!$J$11:$J$99999,YEAR(B196)&amp;"/"&amp;MONTH(B196),'주식 매매일지'!$T$11:$T$99999)</f>
        <v>0</v>
      </c>
      <c r="F196" s="12">
        <f>SUMIF('주식 매매일지'!$J$11:$J$99999,YEAR(B196)&amp;"/"&amp;MONTH(B196),'주식 매매일지'!$V$11:$V$99999)</f>
        <v>0</v>
      </c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</row>
    <row r="197" spans="1:27" ht="22.5" customHeight="1">
      <c r="A197" s="10"/>
      <c r="B197" s="11">
        <v>49949</v>
      </c>
      <c r="C197" s="12">
        <f>SUMIF('주식 매매일지'!$J$11:$J$99999,YEAR(B197)&amp;"/"&amp;MONTH(B197),'주식 매매일지'!$M$11:$M$99999)</f>
        <v>0</v>
      </c>
      <c r="D197" s="12">
        <f>SUMIF('주식 매매일지'!$E$11:$E$99999,YEAR(B197)&amp;"/"&amp;MONTH(B197),'주식 매매일지'!$H$11:$H$99999)</f>
        <v>0</v>
      </c>
      <c r="E197" s="12">
        <f>SUMIF('주식 매매일지'!$J$11:$J$99999,YEAR(B197)&amp;"/"&amp;MONTH(B197),'주식 매매일지'!$T$11:$T$99999)</f>
        <v>0</v>
      </c>
      <c r="F197" s="12">
        <f>SUMIF('주식 매매일지'!$J$11:$J$99999,YEAR(B197)&amp;"/"&amp;MONTH(B197),'주식 매매일지'!$V$11:$V$99999)</f>
        <v>0</v>
      </c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</row>
    <row r="198" spans="1:27" ht="22.5" customHeight="1">
      <c r="A198" s="10"/>
      <c r="B198" s="11">
        <v>49980</v>
      </c>
      <c r="C198" s="12">
        <f>SUMIF('주식 매매일지'!$J$11:$J$99999,YEAR(B198)&amp;"/"&amp;MONTH(B198),'주식 매매일지'!$M$11:$M$99999)</f>
        <v>0</v>
      </c>
      <c r="D198" s="12">
        <f>SUMIF('주식 매매일지'!$E$11:$E$99999,YEAR(B198)&amp;"/"&amp;MONTH(B198),'주식 매매일지'!$H$11:$H$99999)</f>
        <v>0</v>
      </c>
      <c r="E198" s="12">
        <f>SUMIF('주식 매매일지'!$J$11:$J$99999,YEAR(B198)&amp;"/"&amp;MONTH(B198),'주식 매매일지'!$T$11:$T$99999)</f>
        <v>0</v>
      </c>
      <c r="F198" s="12">
        <f>SUMIF('주식 매매일지'!$J$11:$J$99999,YEAR(B198)&amp;"/"&amp;MONTH(B198),'주식 매매일지'!$V$11:$V$99999)</f>
        <v>0</v>
      </c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</row>
    <row r="199" spans="1:27" ht="22.5" customHeight="1">
      <c r="A199" s="10"/>
      <c r="B199" s="11">
        <v>50010</v>
      </c>
      <c r="C199" s="12">
        <f>SUMIF('주식 매매일지'!$J$11:$J$99999,YEAR(B199)&amp;"/"&amp;MONTH(B199),'주식 매매일지'!$M$11:$M$99999)</f>
        <v>0</v>
      </c>
      <c r="D199" s="12">
        <f>SUMIF('주식 매매일지'!$E$11:$E$99999,YEAR(B199)&amp;"/"&amp;MONTH(B199),'주식 매매일지'!$H$11:$H$99999)</f>
        <v>0</v>
      </c>
      <c r="E199" s="12">
        <f>SUMIF('주식 매매일지'!$J$11:$J$99999,YEAR(B199)&amp;"/"&amp;MONTH(B199),'주식 매매일지'!$T$11:$T$99999)</f>
        <v>0</v>
      </c>
      <c r="F199" s="12">
        <f>SUMIF('주식 매매일지'!$J$11:$J$99999,YEAR(B199)&amp;"/"&amp;MONTH(B199),'주식 매매일지'!$V$11:$V$99999)</f>
        <v>0</v>
      </c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</row>
    <row r="200" spans="1:27" ht="22.5" customHeight="1">
      <c r="A200" s="10"/>
      <c r="B200" s="11">
        <v>50041</v>
      </c>
      <c r="C200" s="12">
        <f>SUMIF('주식 매매일지'!$J$11:$J$99999,YEAR(B200)&amp;"/"&amp;MONTH(B200),'주식 매매일지'!$M$11:$M$99999)</f>
        <v>0</v>
      </c>
      <c r="D200" s="12">
        <f>SUMIF('주식 매매일지'!$E$11:$E$99999,YEAR(B200)&amp;"/"&amp;MONTH(B200),'주식 매매일지'!$H$11:$H$99999)</f>
        <v>0</v>
      </c>
      <c r="E200" s="12">
        <f>SUMIF('주식 매매일지'!$J$11:$J$99999,YEAR(B200)&amp;"/"&amp;MONTH(B200),'주식 매매일지'!$T$11:$T$99999)</f>
        <v>0</v>
      </c>
      <c r="F200" s="12">
        <f>SUMIF('주식 매매일지'!$J$11:$J$99999,YEAR(B200)&amp;"/"&amp;MONTH(B200),'주식 매매일지'!$V$11:$V$99999)</f>
        <v>0</v>
      </c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</row>
    <row r="201" spans="1:27" ht="22.5" customHeight="1">
      <c r="A201" s="10"/>
      <c r="B201" s="11">
        <v>50072</v>
      </c>
      <c r="C201" s="12">
        <f>SUMIF('주식 매매일지'!$J$11:$J$99999,YEAR(B201)&amp;"/"&amp;MONTH(B201),'주식 매매일지'!$M$11:$M$99999)</f>
        <v>0</v>
      </c>
      <c r="D201" s="12">
        <f>SUMIF('주식 매매일지'!$E$11:$E$99999,YEAR(B201)&amp;"/"&amp;MONTH(B201),'주식 매매일지'!$H$11:$H$99999)</f>
        <v>0</v>
      </c>
      <c r="E201" s="12">
        <f>SUMIF('주식 매매일지'!$J$11:$J$99999,YEAR(B201)&amp;"/"&amp;MONTH(B201),'주식 매매일지'!$T$11:$T$99999)</f>
        <v>0</v>
      </c>
      <c r="F201" s="12">
        <f>SUMIF('주식 매매일지'!$J$11:$J$99999,YEAR(B201)&amp;"/"&amp;MONTH(B201),'주식 매매일지'!$V$11:$V$99999)</f>
        <v>0</v>
      </c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</row>
    <row r="202" spans="1:27" ht="22.5" customHeight="1">
      <c r="A202" s="10"/>
      <c r="B202" s="11">
        <v>50100</v>
      </c>
      <c r="C202" s="12">
        <f>SUMIF('주식 매매일지'!$J$11:$J$99999,YEAR(B202)&amp;"/"&amp;MONTH(B202),'주식 매매일지'!$M$11:$M$99999)</f>
        <v>0</v>
      </c>
      <c r="D202" s="12">
        <f>SUMIF('주식 매매일지'!$E$11:$E$99999,YEAR(B202)&amp;"/"&amp;MONTH(B202),'주식 매매일지'!$H$11:$H$99999)</f>
        <v>0</v>
      </c>
      <c r="E202" s="12">
        <f>SUMIF('주식 매매일지'!$J$11:$J$99999,YEAR(B202)&amp;"/"&amp;MONTH(B202),'주식 매매일지'!$T$11:$T$99999)</f>
        <v>0</v>
      </c>
      <c r="F202" s="12">
        <f>SUMIF('주식 매매일지'!$J$11:$J$99999,YEAR(B202)&amp;"/"&amp;MONTH(B202),'주식 매매일지'!$V$11:$V$99999)</f>
        <v>0</v>
      </c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</row>
    <row r="203" spans="1:27" ht="22.5" customHeight="1">
      <c r="A203" s="10"/>
      <c r="B203" s="11">
        <v>50131</v>
      </c>
      <c r="C203" s="12">
        <f>SUMIF('주식 매매일지'!$J$11:$J$99999,YEAR(B203)&amp;"/"&amp;MONTH(B203),'주식 매매일지'!$M$11:$M$99999)</f>
        <v>0</v>
      </c>
      <c r="D203" s="12">
        <f>SUMIF('주식 매매일지'!$E$11:$E$99999,YEAR(B203)&amp;"/"&amp;MONTH(B203),'주식 매매일지'!$H$11:$H$99999)</f>
        <v>0</v>
      </c>
      <c r="E203" s="12">
        <f>SUMIF('주식 매매일지'!$J$11:$J$99999,YEAR(B203)&amp;"/"&amp;MONTH(B203),'주식 매매일지'!$T$11:$T$99999)</f>
        <v>0</v>
      </c>
      <c r="F203" s="12">
        <f>SUMIF('주식 매매일지'!$J$11:$J$99999,YEAR(B203)&amp;"/"&amp;MONTH(B203),'주식 매매일지'!$V$11:$V$99999)</f>
        <v>0</v>
      </c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</row>
    <row r="204" spans="1:27" ht="22.5" customHeight="1">
      <c r="A204" s="10"/>
      <c r="B204" s="11">
        <v>50161</v>
      </c>
      <c r="C204" s="12">
        <f>SUMIF('주식 매매일지'!$J$11:$J$99999,YEAR(B204)&amp;"/"&amp;MONTH(B204),'주식 매매일지'!$M$11:$M$99999)</f>
        <v>0</v>
      </c>
      <c r="D204" s="12">
        <f>SUMIF('주식 매매일지'!$E$11:$E$99999,YEAR(B204)&amp;"/"&amp;MONTH(B204),'주식 매매일지'!$H$11:$H$99999)</f>
        <v>0</v>
      </c>
      <c r="E204" s="12">
        <f>SUMIF('주식 매매일지'!$J$11:$J$99999,YEAR(B204)&amp;"/"&amp;MONTH(B204),'주식 매매일지'!$T$11:$T$99999)</f>
        <v>0</v>
      </c>
      <c r="F204" s="12">
        <f>SUMIF('주식 매매일지'!$J$11:$J$99999,YEAR(B204)&amp;"/"&amp;MONTH(B204),'주식 매매일지'!$V$11:$V$99999)</f>
        <v>0</v>
      </c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</row>
    <row r="205" spans="1:27" ht="22.5" customHeight="1">
      <c r="A205" s="10"/>
      <c r="B205" s="11">
        <v>50192</v>
      </c>
      <c r="C205" s="12">
        <f>SUMIF('주식 매매일지'!$J$11:$J$99999,YEAR(B205)&amp;"/"&amp;MONTH(B205),'주식 매매일지'!$M$11:$M$99999)</f>
        <v>0</v>
      </c>
      <c r="D205" s="12">
        <f>SUMIF('주식 매매일지'!$E$11:$E$99999,YEAR(B205)&amp;"/"&amp;MONTH(B205),'주식 매매일지'!$H$11:$H$99999)</f>
        <v>0</v>
      </c>
      <c r="E205" s="12">
        <f>SUMIF('주식 매매일지'!$J$11:$J$99999,YEAR(B205)&amp;"/"&amp;MONTH(B205),'주식 매매일지'!$T$11:$T$99999)</f>
        <v>0</v>
      </c>
      <c r="F205" s="12">
        <f>SUMIF('주식 매매일지'!$J$11:$J$99999,YEAR(B205)&amp;"/"&amp;MONTH(B205),'주식 매매일지'!$V$11:$V$99999)</f>
        <v>0</v>
      </c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</row>
    <row r="206" spans="1:27" ht="22.5" customHeight="1">
      <c r="A206" s="10"/>
      <c r="B206" s="11">
        <v>50222</v>
      </c>
      <c r="C206" s="12">
        <f>SUMIF('주식 매매일지'!$J$11:$J$99999,YEAR(B206)&amp;"/"&amp;MONTH(B206),'주식 매매일지'!$M$11:$M$99999)</f>
        <v>0</v>
      </c>
      <c r="D206" s="12">
        <f>SUMIF('주식 매매일지'!$E$11:$E$99999,YEAR(B206)&amp;"/"&amp;MONTH(B206),'주식 매매일지'!$H$11:$H$99999)</f>
        <v>0</v>
      </c>
      <c r="E206" s="12">
        <f>SUMIF('주식 매매일지'!$J$11:$J$99999,YEAR(B206)&amp;"/"&amp;MONTH(B206),'주식 매매일지'!$T$11:$T$99999)</f>
        <v>0</v>
      </c>
      <c r="F206" s="12">
        <f>SUMIF('주식 매매일지'!$J$11:$J$99999,YEAR(B206)&amp;"/"&amp;MONTH(B206),'주식 매매일지'!$V$11:$V$99999)</f>
        <v>0</v>
      </c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</row>
    <row r="207" spans="1:27" ht="22.5" customHeight="1">
      <c r="A207" s="10"/>
      <c r="B207" s="11">
        <v>50253</v>
      </c>
      <c r="C207" s="12">
        <f>SUMIF('주식 매매일지'!$J$11:$J$99999,YEAR(B207)&amp;"/"&amp;MONTH(B207),'주식 매매일지'!$M$11:$M$99999)</f>
        <v>0</v>
      </c>
      <c r="D207" s="12">
        <f>SUMIF('주식 매매일지'!$E$11:$E$99999,YEAR(B207)&amp;"/"&amp;MONTH(B207),'주식 매매일지'!$H$11:$H$99999)</f>
        <v>0</v>
      </c>
      <c r="E207" s="12">
        <f>SUMIF('주식 매매일지'!$J$11:$J$99999,YEAR(B207)&amp;"/"&amp;MONTH(B207),'주식 매매일지'!$T$11:$T$99999)</f>
        <v>0</v>
      </c>
      <c r="F207" s="12">
        <f>SUMIF('주식 매매일지'!$J$11:$J$99999,YEAR(B207)&amp;"/"&amp;MONTH(B207),'주식 매매일지'!$V$11:$V$99999)</f>
        <v>0</v>
      </c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</row>
    <row r="208" spans="1:27" ht="22.5" customHeight="1">
      <c r="A208" s="10"/>
      <c r="B208" s="11">
        <v>50284</v>
      </c>
      <c r="C208" s="12">
        <f>SUMIF('주식 매매일지'!$J$11:$J$99999,YEAR(B208)&amp;"/"&amp;MONTH(B208),'주식 매매일지'!$M$11:$M$99999)</f>
        <v>0</v>
      </c>
      <c r="D208" s="12">
        <f>SUMIF('주식 매매일지'!$E$11:$E$99999,YEAR(B208)&amp;"/"&amp;MONTH(B208),'주식 매매일지'!$H$11:$H$99999)</f>
        <v>0</v>
      </c>
      <c r="E208" s="12">
        <f>SUMIF('주식 매매일지'!$J$11:$J$99999,YEAR(B208)&amp;"/"&amp;MONTH(B208),'주식 매매일지'!$T$11:$T$99999)</f>
        <v>0</v>
      </c>
      <c r="F208" s="12">
        <f>SUMIF('주식 매매일지'!$J$11:$J$99999,YEAR(B208)&amp;"/"&amp;MONTH(B208),'주식 매매일지'!$V$11:$V$99999)</f>
        <v>0</v>
      </c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</row>
    <row r="209" spans="1:27" ht="22.5" customHeight="1">
      <c r="A209" s="10"/>
      <c r="B209" s="11">
        <v>50314</v>
      </c>
      <c r="C209" s="12">
        <f>SUMIF('주식 매매일지'!$J$11:$J$99999,YEAR(B209)&amp;"/"&amp;MONTH(B209),'주식 매매일지'!$M$11:$M$99999)</f>
        <v>0</v>
      </c>
      <c r="D209" s="12">
        <f>SUMIF('주식 매매일지'!$E$11:$E$99999,YEAR(B209)&amp;"/"&amp;MONTH(B209),'주식 매매일지'!$H$11:$H$99999)</f>
        <v>0</v>
      </c>
      <c r="E209" s="12">
        <f>SUMIF('주식 매매일지'!$J$11:$J$99999,YEAR(B209)&amp;"/"&amp;MONTH(B209),'주식 매매일지'!$T$11:$T$99999)</f>
        <v>0</v>
      </c>
      <c r="F209" s="12">
        <f>SUMIF('주식 매매일지'!$J$11:$J$99999,YEAR(B209)&amp;"/"&amp;MONTH(B209),'주식 매매일지'!$V$11:$V$99999)</f>
        <v>0</v>
      </c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</row>
    <row r="210" spans="1:27" ht="22.5" customHeight="1">
      <c r="A210" s="10"/>
      <c r="B210" s="11">
        <v>50345</v>
      </c>
      <c r="C210" s="12">
        <f>SUMIF('주식 매매일지'!$J$11:$J$99999,YEAR(B210)&amp;"/"&amp;MONTH(B210),'주식 매매일지'!$M$11:$M$99999)</f>
        <v>0</v>
      </c>
      <c r="D210" s="12">
        <f>SUMIF('주식 매매일지'!$E$11:$E$99999,YEAR(B210)&amp;"/"&amp;MONTH(B210),'주식 매매일지'!$H$11:$H$99999)</f>
        <v>0</v>
      </c>
      <c r="E210" s="12">
        <f>SUMIF('주식 매매일지'!$J$11:$J$99999,YEAR(B210)&amp;"/"&amp;MONTH(B210),'주식 매매일지'!$T$11:$T$99999)</f>
        <v>0</v>
      </c>
      <c r="F210" s="12">
        <f>SUMIF('주식 매매일지'!$J$11:$J$99999,YEAR(B210)&amp;"/"&amp;MONTH(B210),'주식 매매일지'!$V$11:$V$99999)</f>
        <v>0</v>
      </c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</row>
    <row r="211" spans="1:27" ht="22.5" customHeight="1">
      <c r="A211" s="10"/>
      <c r="B211" s="11">
        <v>50375</v>
      </c>
      <c r="C211" s="12">
        <f>SUMIF('주식 매매일지'!$J$11:$J$99999,YEAR(B211)&amp;"/"&amp;MONTH(B211),'주식 매매일지'!$M$11:$M$99999)</f>
        <v>0</v>
      </c>
      <c r="D211" s="12">
        <f>SUMIF('주식 매매일지'!$E$11:$E$99999,YEAR(B211)&amp;"/"&amp;MONTH(B211),'주식 매매일지'!$H$11:$H$99999)</f>
        <v>0</v>
      </c>
      <c r="E211" s="12">
        <f>SUMIF('주식 매매일지'!$J$11:$J$99999,YEAR(B211)&amp;"/"&amp;MONTH(B211),'주식 매매일지'!$T$11:$T$99999)</f>
        <v>0</v>
      </c>
      <c r="F211" s="12">
        <f>SUMIF('주식 매매일지'!$J$11:$J$99999,YEAR(B211)&amp;"/"&amp;MONTH(B211),'주식 매매일지'!$V$11:$V$99999)</f>
        <v>0</v>
      </c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</row>
    <row r="212" spans="1:27" ht="22.5" customHeight="1">
      <c r="A212" s="10"/>
      <c r="B212" s="11">
        <v>50406</v>
      </c>
      <c r="C212" s="12">
        <f>SUMIF('주식 매매일지'!$J$11:$J$99999,YEAR(B212)&amp;"/"&amp;MONTH(B212),'주식 매매일지'!$M$11:$M$99999)</f>
        <v>0</v>
      </c>
      <c r="D212" s="12">
        <f>SUMIF('주식 매매일지'!$E$11:$E$99999,YEAR(B212)&amp;"/"&amp;MONTH(B212),'주식 매매일지'!$H$11:$H$99999)</f>
        <v>0</v>
      </c>
      <c r="E212" s="12">
        <f>SUMIF('주식 매매일지'!$J$11:$J$99999,YEAR(B212)&amp;"/"&amp;MONTH(B212),'주식 매매일지'!$T$11:$T$99999)</f>
        <v>0</v>
      </c>
      <c r="F212" s="12">
        <f>SUMIF('주식 매매일지'!$J$11:$J$99999,YEAR(B212)&amp;"/"&amp;MONTH(B212),'주식 매매일지'!$V$11:$V$99999)</f>
        <v>0</v>
      </c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</row>
    <row r="213" spans="1:27" ht="22.5" customHeight="1">
      <c r="A213" s="10"/>
      <c r="B213" s="11">
        <v>50437</v>
      </c>
      <c r="C213" s="12">
        <f>SUMIF('주식 매매일지'!$J$11:$J$99999,YEAR(B213)&amp;"/"&amp;MONTH(B213),'주식 매매일지'!$M$11:$M$99999)</f>
        <v>0</v>
      </c>
      <c r="D213" s="12">
        <f>SUMIF('주식 매매일지'!$E$11:$E$99999,YEAR(B213)&amp;"/"&amp;MONTH(B213),'주식 매매일지'!$H$11:$H$99999)</f>
        <v>0</v>
      </c>
      <c r="E213" s="12">
        <f>SUMIF('주식 매매일지'!$J$11:$J$99999,YEAR(B213)&amp;"/"&amp;MONTH(B213),'주식 매매일지'!$T$11:$T$99999)</f>
        <v>0</v>
      </c>
      <c r="F213" s="12">
        <f>SUMIF('주식 매매일지'!$J$11:$J$99999,YEAR(B213)&amp;"/"&amp;MONTH(B213),'주식 매매일지'!$V$11:$V$99999)</f>
        <v>0</v>
      </c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</row>
    <row r="214" spans="1:27" ht="22.5" customHeight="1">
      <c r="A214" s="10"/>
      <c r="B214" s="11">
        <v>50465</v>
      </c>
      <c r="C214" s="12">
        <f>SUMIF('주식 매매일지'!$J$11:$J$99999,YEAR(B214)&amp;"/"&amp;MONTH(B214),'주식 매매일지'!$M$11:$M$99999)</f>
        <v>0</v>
      </c>
      <c r="D214" s="12">
        <f>SUMIF('주식 매매일지'!$E$11:$E$99999,YEAR(B214)&amp;"/"&amp;MONTH(B214),'주식 매매일지'!$H$11:$H$99999)</f>
        <v>0</v>
      </c>
      <c r="E214" s="12">
        <f>SUMIF('주식 매매일지'!$J$11:$J$99999,YEAR(B214)&amp;"/"&amp;MONTH(B214),'주식 매매일지'!$T$11:$T$99999)</f>
        <v>0</v>
      </c>
      <c r="F214" s="12">
        <f>SUMIF('주식 매매일지'!$J$11:$J$99999,YEAR(B214)&amp;"/"&amp;MONTH(B214),'주식 매매일지'!$V$11:$V$99999)</f>
        <v>0</v>
      </c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</row>
    <row r="215" spans="1:27" ht="22.5" customHeight="1">
      <c r="A215" s="10"/>
      <c r="B215" s="11">
        <v>50496</v>
      </c>
      <c r="C215" s="12">
        <f>SUMIF('주식 매매일지'!$J$11:$J$99999,YEAR(B215)&amp;"/"&amp;MONTH(B215),'주식 매매일지'!$M$11:$M$99999)</f>
        <v>0</v>
      </c>
      <c r="D215" s="12">
        <f>SUMIF('주식 매매일지'!$E$11:$E$99999,YEAR(B215)&amp;"/"&amp;MONTH(B215),'주식 매매일지'!$H$11:$H$99999)</f>
        <v>0</v>
      </c>
      <c r="E215" s="12">
        <f>SUMIF('주식 매매일지'!$J$11:$J$99999,YEAR(B215)&amp;"/"&amp;MONTH(B215),'주식 매매일지'!$T$11:$T$99999)</f>
        <v>0</v>
      </c>
      <c r="F215" s="12">
        <f>SUMIF('주식 매매일지'!$J$11:$J$99999,YEAR(B215)&amp;"/"&amp;MONTH(B215),'주식 매매일지'!$V$11:$V$99999)</f>
        <v>0</v>
      </c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</row>
    <row r="216" spans="1:27" ht="22.5" customHeight="1">
      <c r="A216" s="10"/>
      <c r="B216" s="11">
        <v>50526</v>
      </c>
      <c r="C216" s="12">
        <f>SUMIF('주식 매매일지'!$J$11:$J$99999,YEAR(B216)&amp;"/"&amp;MONTH(B216),'주식 매매일지'!$M$11:$M$99999)</f>
        <v>0</v>
      </c>
      <c r="D216" s="12">
        <f>SUMIF('주식 매매일지'!$E$11:$E$99999,YEAR(B216)&amp;"/"&amp;MONTH(B216),'주식 매매일지'!$H$11:$H$99999)</f>
        <v>0</v>
      </c>
      <c r="E216" s="12">
        <f>SUMIF('주식 매매일지'!$J$11:$J$99999,YEAR(B216)&amp;"/"&amp;MONTH(B216),'주식 매매일지'!$T$11:$T$99999)</f>
        <v>0</v>
      </c>
      <c r="F216" s="12">
        <f>SUMIF('주식 매매일지'!$J$11:$J$99999,YEAR(B216)&amp;"/"&amp;MONTH(B216),'주식 매매일지'!$V$11:$V$99999)</f>
        <v>0</v>
      </c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</row>
    <row r="217" spans="1:27" ht="22.5" customHeight="1">
      <c r="A217" s="10"/>
      <c r="B217" s="11">
        <v>50557</v>
      </c>
      <c r="C217" s="12">
        <f>SUMIF('주식 매매일지'!$J$11:$J$99999,YEAR(B217)&amp;"/"&amp;MONTH(B217),'주식 매매일지'!$M$11:$M$99999)</f>
        <v>0</v>
      </c>
      <c r="D217" s="12">
        <f>SUMIF('주식 매매일지'!$E$11:$E$99999,YEAR(B217)&amp;"/"&amp;MONTH(B217),'주식 매매일지'!$H$11:$H$99999)</f>
        <v>0</v>
      </c>
      <c r="E217" s="12">
        <f>SUMIF('주식 매매일지'!$J$11:$J$99999,YEAR(B217)&amp;"/"&amp;MONTH(B217),'주식 매매일지'!$T$11:$T$99999)</f>
        <v>0</v>
      </c>
      <c r="F217" s="12">
        <f>SUMIF('주식 매매일지'!$J$11:$J$99999,YEAR(B217)&amp;"/"&amp;MONTH(B217),'주식 매매일지'!$V$11:$V$99999)</f>
        <v>0</v>
      </c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</row>
    <row r="218" spans="1:27" ht="22.5" customHeight="1">
      <c r="A218" s="10"/>
      <c r="B218" s="11">
        <v>50587</v>
      </c>
      <c r="C218" s="12">
        <f>SUMIF('주식 매매일지'!$J$11:$J$99999,YEAR(B218)&amp;"/"&amp;MONTH(B218),'주식 매매일지'!$M$11:$M$99999)</f>
        <v>0</v>
      </c>
      <c r="D218" s="12">
        <f>SUMIF('주식 매매일지'!$E$11:$E$99999,YEAR(B218)&amp;"/"&amp;MONTH(B218),'주식 매매일지'!$H$11:$H$99999)</f>
        <v>0</v>
      </c>
      <c r="E218" s="12">
        <f>SUMIF('주식 매매일지'!$J$11:$J$99999,YEAR(B218)&amp;"/"&amp;MONTH(B218),'주식 매매일지'!$T$11:$T$99999)</f>
        <v>0</v>
      </c>
      <c r="F218" s="12">
        <f>SUMIF('주식 매매일지'!$J$11:$J$99999,YEAR(B218)&amp;"/"&amp;MONTH(B218),'주식 매매일지'!$V$11:$V$99999)</f>
        <v>0</v>
      </c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</row>
    <row r="219" spans="1:27" ht="22.5" customHeight="1">
      <c r="A219" s="10"/>
      <c r="B219" s="11">
        <v>50618</v>
      </c>
      <c r="C219" s="12">
        <f>SUMIF('주식 매매일지'!$J$11:$J$99999,YEAR(B219)&amp;"/"&amp;MONTH(B219),'주식 매매일지'!$M$11:$M$99999)</f>
        <v>0</v>
      </c>
      <c r="D219" s="12">
        <f>SUMIF('주식 매매일지'!$E$11:$E$99999,YEAR(B219)&amp;"/"&amp;MONTH(B219),'주식 매매일지'!$H$11:$H$99999)</f>
        <v>0</v>
      </c>
      <c r="E219" s="12">
        <f>SUMIF('주식 매매일지'!$J$11:$J$99999,YEAR(B219)&amp;"/"&amp;MONTH(B219),'주식 매매일지'!$T$11:$T$99999)</f>
        <v>0</v>
      </c>
      <c r="F219" s="12">
        <f>SUMIF('주식 매매일지'!$J$11:$J$99999,YEAR(B219)&amp;"/"&amp;MONTH(B219),'주식 매매일지'!$V$11:$V$99999)</f>
        <v>0</v>
      </c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</row>
    <row r="220" spans="1:27" ht="22.5" customHeight="1">
      <c r="A220" s="10"/>
      <c r="B220" s="11">
        <v>50649</v>
      </c>
      <c r="C220" s="12">
        <f>SUMIF('주식 매매일지'!$J$11:$J$99999,YEAR(B220)&amp;"/"&amp;MONTH(B220),'주식 매매일지'!$M$11:$M$99999)</f>
        <v>0</v>
      </c>
      <c r="D220" s="12">
        <f>SUMIF('주식 매매일지'!$E$11:$E$99999,YEAR(B220)&amp;"/"&amp;MONTH(B220),'주식 매매일지'!$H$11:$H$99999)</f>
        <v>0</v>
      </c>
      <c r="E220" s="12">
        <f>SUMIF('주식 매매일지'!$J$11:$J$99999,YEAR(B220)&amp;"/"&amp;MONTH(B220),'주식 매매일지'!$T$11:$T$99999)</f>
        <v>0</v>
      </c>
      <c r="F220" s="12">
        <f>SUMIF('주식 매매일지'!$J$11:$J$99999,YEAR(B220)&amp;"/"&amp;MONTH(B220),'주식 매매일지'!$V$11:$V$99999)</f>
        <v>0</v>
      </c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</row>
    <row r="221" spans="1:27" ht="22.5" customHeight="1">
      <c r="A221" s="10"/>
      <c r="B221" s="11">
        <v>50679</v>
      </c>
      <c r="C221" s="12">
        <f>SUMIF('주식 매매일지'!$J$11:$J$99999,YEAR(B221)&amp;"/"&amp;MONTH(B221),'주식 매매일지'!$M$11:$M$99999)</f>
        <v>0</v>
      </c>
      <c r="D221" s="12">
        <f>SUMIF('주식 매매일지'!$E$11:$E$99999,YEAR(B221)&amp;"/"&amp;MONTH(B221),'주식 매매일지'!$H$11:$H$99999)</f>
        <v>0</v>
      </c>
      <c r="E221" s="12">
        <f>SUMIF('주식 매매일지'!$J$11:$J$99999,YEAR(B221)&amp;"/"&amp;MONTH(B221),'주식 매매일지'!$T$11:$T$99999)</f>
        <v>0</v>
      </c>
      <c r="F221" s="12">
        <f>SUMIF('주식 매매일지'!$J$11:$J$99999,YEAR(B221)&amp;"/"&amp;MONTH(B221),'주식 매매일지'!$V$11:$V$99999)</f>
        <v>0</v>
      </c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</row>
    <row r="222" spans="1:27" ht="22.5" customHeight="1">
      <c r="A222" s="10"/>
      <c r="B222" s="11">
        <v>50710</v>
      </c>
      <c r="C222" s="12">
        <f>SUMIF('주식 매매일지'!$J$11:$J$99999,YEAR(B222)&amp;"/"&amp;MONTH(B222),'주식 매매일지'!$M$11:$M$99999)</f>
        <v>0</v>
      </c>
      <c r="D222" s="12">
        <f>SUMIF('주식 매매일지'!$E$11:$E$99999,YEAR(B222)&amp;"/"&amp;MONTH(B222),'주식 매매일지'!$H$11:$H$99999)</f>
        <v>0</v>
      </c>
      <c r="E222" s="12">
        <f>SUMIF('주식 매매일지'!$J$11:$J$99999,YEAR(B222)&amp;"/"&amp;MONTH(B222),'주식 매매일지'!$T$11:$T$99999)</f>
        <v>0</v>
      </c>
      <c r="F222" s="12">
        <f>SUMIF('주식 매매일지'!$J$11:$J$99999,YEAR(B222)&amp;"/"&amp;MONTH(B222),'주식 매매일지'!$V$11:$V$99999)</f>
        <v>0</v>
      </c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</row>
    <row r="223" spans="1:27" ht="22.5" customHeight="1">
      <c r="A223" s="10"/>
      <c r="B223" s="11">
        <v>50740</v>
      </c>
      <c r="C223" s="12">
        <f>SUMIF('주식 매매일지'!$J$11:$J$99999,YEAR(B223)&amp;"/"&amp;MONTH(B223),'주식 매매일지'!$M$11:$M$99999)</f>
        <v>0</v>
      </c>
      <c r="D223" s="12">
        <f>SUMIF('주식 매매일지'!$E$11:$E$99999,YEAR(B223)&amp;"/"&amp;MONTH(B223),'주식 매매일지'!$H$11:$H$99999)</f>
        <v>0</v>
      </c>
      <c r="E223" s="12">
        <f>SUMIF('주식 매매일지'!$J$11:$J$99999,YEAR(B223)&amp;"/"&amp;MONTH(B223),'주식 매매일지'!$T$11:$T$99999)</f>
        <v>0</v>
      </c>
      <c r="F223" s="12">
        <f>SUMIF('주식 매매일지'!$J$11:$J$99999,YEAR(B223)&amp;"/"&amp;MONTH(B223),'주식 매매일지'!$V$11:$V$99999)</f>
        <v>0</v>
      </c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</row>
    <row r="224" spans="1:27" ht="22.5" customHeight="1">
      <c r="A224" s="10"/>
      <c r="B224" s="11">
        <v>50771</v>
      </c>
      <c r="C224" s="12">
        <f>SUMIF('주식 매매일지'!$J$11:$J$99999,YEAR(B224)&amp;"/"&amp;MONTH(B224),'주식 매매일지'!$M$11:$M$99999)</f>
        <v>0</v>
      </c>
      <c r="D224" s="12">
        <f>SUMIF('주식 매매일지'!$E$11:$E$99999,YEAR(B224)&amp;"/"&amp;MONTH(B224),'주식 매매일지'!$H$11:$H$99999)</f>
        <v>0</v>
      </c>
      <c r="E224" s="12">
        <f>SUMIF('주식 매매일지'!$J$11:$J$99999,YEAR(B224)&amp;"/"&amp;MONTH(B224),'주식 매매일지'!$T$11:$T$99999)</f>
        <v>0</v>
      </c>
      <c r="F224" s="12">
        <f>SUMIF('주식 매매일지'!$J$11:$J$99999,YEAR(B224)&amp;"/"&amp;MONTH(B224),'주식 매매일지'!$V$11:$V$99999)</f>
        <v>0</v>
      </c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</row>
    <row r="225" spans="1:27" ht="22.5" customHeight="1">
      <c r="A225" s="10"/>
      <c r="B225" s="11">
        <v>50802</v>
      </c>
      <c r="C225" s="12">
        <f>SUMIF('주식 매매일지'!$J$11:$J$99999,YEAR(B225)&amp;"/"&amp;MONTH(B225),'주식 매매일지'!$M$11:$M$99999)</f>
        <v>0</v>
      </c>
      <c r="D225" s="12">
        <f>SUMIF('주식 매매일지'!$E$11:$E$99999,YEAR(B225)&amp;"/"&amp;MONTH(B225),'주식 매매일지'!$H$11:$H$99999)</f>
        <v>0</v>
      </c>
      <c r="E225" s="12">
        <f>SUMIF('주식 매매일지'!$J$11:$J$99999,YEAR(B225)&amp;"/"&amp;MONTH(B225),'주식 매매일지'!$T$11:$T$99999)</f>
        <v>0</v>
      </c>
      <c r="F225" s="12">
        <f>SUMIF('주식 매매일지'!$J$11:$J$99999,YEAR(B225)&amp;"/"&amp;MONTH(B225),'주식 매매일지'!$V$11:$V$99999)</f>
        <v>0</v>
      </c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</row>
    <row r="226" spans="1:27" ht="22.5" customHeight="1">
      <c r="A226" s="10"/>
      <c r="B226" s="11">
        <v>50830</v>
      </c>
      <c r="C226" s="12">
        <f>SUMIF('주식 매매일지'!$J$11:$J$99999,YEAR(B226)&amp;"/"&amp;MONTH(B226),'주식 매매일지'!$M$11:$M$99999)</f>
        <v>0</v>
      </c>
      <c r="D226" s="12">
        <f>SUMIF('주식 매매일지'!$E$11:$E$99999,YEAR(B226)&amp;"/"&amp;MONTH(B226),'주식 매매일지'!$H$11:$H$99999)</f>
        <v>0</v>
      </c>
      <c r="E226" s="12">
        <f>SUMIF('주식 매매일지'!$J$11:$J$99999,YEAR(B226)&amp;"/"&amp;MONTH(B226),'주식 매매일지'!$T$11:$T$99999)</f>
        <v>0</v>
      </c>
      <c r="F226" s="12">
        <f>SUMIF('주식 매매일지'!$J$11:$J$99999,YEAR(B226)&amp;"/"&amp;MONTH(B226),'주식 매매일지'!$V$11:$V$99999)</f>
        <v>0</v>
      </c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</row>
    <row r="227" spans="1:27" ht="22.5" customHeight="1">
      <c r="A227" s="10"/>
      <c r="B227" s="11">
        <v>50861</v>
      </c>
      <c r="C227" s="12">
        <f>SUMIF('주식 매매일지'!$J$11:$J$99999,YEAR(B227)&amp;"/"&amp;MONTH(B227),'주식 매매일지'!$M$11:$M$99999)</f>
        <v>0</v>
      </c>
      <c r="D227" s="12">
        <f>SUMIF('주식 매매일지'!$E$11:$E$99999,YEAR(B227)&amp;"/"&amp;MONTH(B227),'주식 매매일지'!$H$11:$H$99999)</f>
        <v>0</v>
      </c>
      <c r="E227" s="12">
        <f>SUMIF('주식 매매일지'!$J$11:$J$99999,YEAR(B227)&amp;"/"&amp;MONTH(B227),'주식 매매일지'!$T$11:$T$99999)</f>
        <v>0</v>
      </c>
      <c r="F227" s="12">
        <f>SUMIF('주식 매매일지'!$J$11:$J$99999,YEAR(B227)&amp;"/"&amp;MONTH(B227),'주식 매매일지'!$V$11:$V$99999)</f>
        <v>0</v>
      </c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</row>
    <row r="228" spans="1:27" ht="22.5" customHeight="1">
      <c r="A228" s="10"/>
      <c r="B228" s="11">
        <v>50891</v>
      </c>
      <c r="C228" s="12">
        <f>SUMIF('주식 매매일지'!$J$11:$J$99999,YEAR(B228)&amp;"/"&amp;MONTH(B228),'주식 매매일지'!$M$11:$M$99999)</f>
        <v>0</v>
      </c>
      <c r="D228" s="12">
        <f>SUMIF('주식 매매일지'!$E$11:$E$99999,YEAR(B228)&amp;"/"&amp;MONTH(B228),'주식 매매일지'!$H$11:$H$99999)</f>
        <v>0</v>
      </c>
      <c r="E228" s="12">
        <f>SUMIF('주식 매매일지'!$J$11:$J$99999,YEAR(B228)&amp;"/"&amp;MONTH(B228),'주식 매매일지'!$T$11:$T$99999)</f>
        <v>0</v>
      </c>
      <c r="F228" s="12">
        <f>SUMIF('주식 매매일지'!$J$11:$J$99999,YEAR(B228)&amp;"/"&amp;MONTH(B228),'주식 매매일지'!$V$11:$V$99999)</f>
        <v>0</v>
      </c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</row>
    <row r="229" spans="1:27" ht="22.5" customHeight="1">
      <c r="A229" s="10"/>
      <c r="B229" s="11">
        <v>50922</v>
      </c>
      <c r="C229" s="12">
        <f>SUMIF('주식 매매일지'!$J$11:$J$99999,YEAR(B229)&amp;"/"&amp;MONTH(B229),'주식 매매일지'!$M$11:$M$99999)</f>
        <v>0</v>
      </c>
      <c r="D229" s="12">
        <f>SUMIF('주식 매매일지'!$E$11:$E$99999,YEAR(B229)&amp;"/"&amp;MONTH(B229),'주식 매매일지'!$H$11:$H$99999)</f>
        <v>0</v>
      </c>
      <c r="E229" s="12">
        <f>SUMIF('주식 매매일지'!$J$11:$J$99999,YEAR(B229)&amp;"/"&amp;MONTH(B229),'주식 매매일지'!$T$11:$T$99999)</f>
        <v>0</v>
      </c>
      <c r="F229" s="12">
        <f>SUMIF('주식 매매일지'!$J$11:$J$99999,YEAR(B229)&amp;"/"&amp;MONTH(B229),'주식 매매일지'!$V$11:$V$99999)</f>
        <v>0</v>
      </c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</row>
    <row r="230" spans="1:27" ht="22.5" customHeight="1">
      <c r="A230" s="10"/>
      <c r="B230" s="11">
        <v>50952</v>
      </c>
      <c r="C230" s="12">
        <f>SUMIF('주식 매매일지'!$J$11:$J$99999,YEAR(B230)&amp;"/"&amp;MONTH(B230),'주식 매매일지'!$M$11:$M$99999)</f>
        <v>0</v>
      </c>
      <c r="D230" s="12">
        <f>SUMIF('주식 매매일지'!$E$11:$E$99999,YEAR(B230)&amp;"/"&amp;MONTH(B230),'주식 매매일지'!$H$11:$H$99999)</f>
        <v>0</v>
      </c>
      <c r="E230" s="12">
        <f>SUMIF('주식 매매일지'!$J$11:$J$99999,YEAR(B230)&amp;"/"&amp;MONTH(B230),'주식 매매일지'!$T$11:$T$99999)</f>
        <v>0</v>
      </c>
      <c r="F230" s="12">
        <f>SUMIF('주식 매매일지'!$J$11:$J$99999,YEAR(B230)&amp;"/"&amp;MONTH(B230),'주식 매매일지'!$V$11:$V$99999)</f>
        <v>0</v>
      </c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</row>
    <row r="231" spans="1:27" ht="22.5" customHeight="1">
      <c r="A231" s="10"/>
      <c r="B231" s="11">
        <v>50983</v>
      </c>
      <c r="C231" s="12">
        <f>SUMIF('주식 매매일지'!$J$11:$J$99999,YEAR(B231)&amp;"/"&amp;MONTH(B231),'주식 매매일지'!$M$11:$M$99999)</f>
        <v>0</v>
      </c>
      <c r="D231" s="12">
        <f>SUMIF('주식 매매일지'!$E$11:$E$99999,YEAR(B231)&amp;"/"&amp;MONTH(B231),'주식 매매일지'!$H$11:$H$99999)</f>
        <v>0</v>
      </c>
      <c r="E231" s="12">
        <f>SUMIF('주식 매매일지'!$J$11:$J$99999,YEAR(B231)&amp;"/"&amp;MONTH(B231),'주식 매매일지'!$T$11:$T$99999)</f>
        <v>0</v>
      </c>
      <c r="F231" s="12">
        <f>SUMIF('주식 매매일지'!$J$11:$J$99999,YEAR(B231)&amp;"/"&amp;MONTH(B231),'주식 매매일지'!$V$11:$V$99999)</f>
        <v>0</v>
      </c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</row>
    <row r="232" spans="1:27" ht="22.5" customHeight="1">
      <c r="A232" s="10"/>
      <c r="B232" s="11">
        <v>51014</v>
      </c>
      <c r="C232" s="12">
        <f>SUMIF('주식 매매일지'!$J$11:$J$99999,YEAR(B232)&amp;"/"&amp;MONTH(B232),'주식 매매일지'!$M$11:$M$99999)</f>
        <v>0</v>
      </c>
      <c r="D232" s="12">
        <f>SUMIF('주식 매매일지'!$E$11:$E$99999,YEAR(B232)&amp;"/"&amp;MONTH(B232),'주식 매매일지'!$H$11:$H$99999)</f>
        <v>0</v>
      </c>
      <c r="E232" s="12">
        <f>SUMIF('주식 매매일지'!$J$11:$J$99999,YEAR(B232)&amp;"/"&amp;MONTH(B232),'주식 매매일지'!$T$11:$T$99999)</f>
        <v>0</v>
      </c>
      <c r="F232" s="12">
        <f>SUMIF('주식 매매일지'!$J$11:$J$99999,YEAR(B232)&amp;"/"&amp;MONTH(B232),'주식 매매일지'!$V$11:$V$99999)</f>
        <v>0</v>
      </c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</row>
    <row r="233" spans="1:27" ht="22.5" customHeight="1">
      <c r="A233" s="10"/>
      <c r="B233" s="11">
        <v>51044</v>
      </c>
      <c r="C233" s="12">
        <f>SUMIF('주식 매매일지'!$J$11:$J$99999,YEAR(B233)&amp;"/"&amp;MONTH(B233),'주식 매매일지'!$M$11:$M$99999)</f>
        <v>0</v>
      </c>
      <c r="D233" s="12">
        <f>SUMIF('주식 매매일지'!$E$11:$E$99999,YEAR(B233)&amp;"/"&amp;MONTH(B233),'주식 매매일지'!$H$11:$H$99999)</f>
        <v>0</v>
      </c>
      <c r="E233" s="12">
        <f>SUMIF('주식 매매일지'!$J$11:$J$99999,YEAR(B233)&amp;"/"&amp;MONTH(B233),'주식 매매일지'!$T$11:$T$99999)</f>
        <v>0</v>
      </c>
      <c r="F233" s="12">
        <f>SUMIF('주식 매매일지'!$J$11:$J$99999,YEAR(B233)&amp;"/"&amp;MONTH(B233),'주식 매매일지'!$V$11:$V$99999)</f>
        <v>0</v>
      </c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</row>
    <row r="234" spans="1:27" ht="22.5" customHeight="1">
      <c r="A234" s="10"/>
      <c r="B234" s="11">
        <v>51075</v>
      </c>
      <c r="C234" s="12">
        <f>SUMIF('주식 매매일지'!$J$11:$J$99999,YEAR(B234)&amp;"/"&amp;MONTH(B234),'주식 매매일지'!$M$11:$M$99999)</f>
        <v>0</v>
      </c>
      <c r="D234" s="12">
        <f>SUMIF('주식 매매일지'!$E$11:$E$99999,YEAR(B234)&amp;"/"&amp;MONTH(B234),'주식 매매일지'!$H$11:$H$99999)</f>
        <v>0</v>
      </c>
      <c r="E234" s="12">
        <f>SUMIF('주식 매매일지'!$J$11:$J$99999,YEAR(B234)&amp;"/"&amp;MONTH(B234),'주식 매매일지'!$T$11:$T$99999)</f>
        <v>0</v>
      </c>
      <c r="F234" s="12">
        <f>SUMIF('주식 매매일지'!$J$11:$J$99999,YEAR(B234)&amp;"/"&amp;MONTH(B234),'주식 매매일지'!$V$11:$V$99999)</f>
        <v>0</v>
      </c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</row>
    <row r="235" spans="1:27" ht="22.5" customHeight="1">
      <c r="A235" s="10"/>
      <c r="B235" s="11">
        <v>51105</v>
      </c>
      <c r="C235" s="12">
        <f>SUMIF('주식 매매일지'!$J$11:$J$99999,YEAR(B235)&amp;"/"&amp;MONTH(B235),'주식 매매일지'!$M$11:$M$99999)</f>
        <v>0</v>
      </c>
      <c r="D235" s="12">
        <f>SUMIF('주식 매매일지'!$E$11:$E$99999,YEAR(B235)&amp;"/"&amp;MONTH(B235),'주식 매매일지'!$H$11:$H$99999)</f>
        <v>0</v>
      </c>
      <c r="E235" s="12">
        <f>SUMIF('주식 매매일지'!$J$11:$J$99999,YEAR(B235)&amp;"/"&amp;MONTH(B235),'주식 매매일지'!$T$11:$T$99999)</f>
        <v>0</v>
      </c>
      <c r="F235" s="12">
        <f>SUMIF('주식 매매일지'!$J$11:$J$99999,YEAR(B235)&amp;"/"&amp;MONTH(B235),'주식 매매일지'!$V$11:$V$99999)</f>
        <v>0</v>
      </c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</row>
    <row r="236" spans="1:27" ht="22.5" customHeight="1">
      <c r="A236" s="10"/>
      <c r="B236" s="11">
        <v>51136</v>
      </c>
      <c r="C236" s="12">
        <f>SUMIF('주식 매매일지'!$J$11:$J$99999,YEAR(B236)&amp;"/"&amp;MONTH(B236),'주식 매매일지'!$M$11:$M$99999)</f>
        <v>0</v>
      </c>
      <c r="D236" s="12">
        <f>SUMIF('주식 매매일지'!$E$11:$E$99999,YEAR(B236)&amp;"/"&amp;MONTH(B236),'주식 매매일지'!$H$11:$H$99999)</f>
        <v>0</v>
      </c>
      <c r="E236" s="12">
        <f>SUMIF('주식 매매일지'!$J$11:$J$99999,YEAR(B236)&amp;"/"&amp;MONTH(B236),'주식 매매일지'!$T$11:$T$99999)</f>
        <v>0</v>
      </c>
      <c r="F236" s="12">
        <f>SUMIF('주식 매매일지'!$J$11:$J$99999,YEAR(B236)&amp;"/"&amp;MONTH(B236),'주식 매매일지'!$V$11:$V$99999)</f>
        <v>0</v>
      </c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</row>
    <row r="237" spans="1:27" ht="22.5" customHeight="1">
      <c r="A237" s="10"/>
      <c r="B237" s="11">
        <v>51167</v>
      </c>
      <c r="C237" s="12">
        <f>SUMIF('주식 매매일지'!$J$11:$J$99999,YEAR(B237)&amp;"/"&amp;MONTH(B237),'주식 매매일지'!$M$11:$M$99999)</f>
        <v>0</v>
      </c>
      <c r="D237" s="12">
        <f>SUMIF('주식 매매일지'!$E$11:$E$99999,YEAR(B237)&amp;"/"&amp;MONTH(B237),'주식 매매일지'!$H$11:$H$99999)</f>
        <v>0</v>
      </c>
      <c r="E237" s="12">
        <f>SUMIF('주식 매매일지'!$J$11:$J$99999,YEAR(B237)&amp;"/"&amp;MONTH(B237),'주식 매매일지'!$T$11:$T$99999)</f>
        <v>0</v>
      </c>
      <c r="F237" s="12">
        <f>SUMIF('주식 매매일지'!$J$11:$J$99999,YEAR(B237)&amp;"/"&amp;MONTH(B237),'주식 매매일지'!$V$11:$V$99999)</f>
        <v>0</v>
      </c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</row>
    <row r="238" spans="1:27" ht="22.5" customHeight="1">
      <c r="A238" s="10"/>
      <c r="B238" s="11">
        <v>51196</v>
      </c>
      <c r="C238" s="12">
        <f>SUMIF('주식 매매일지'!$J$11:$J$99999,YEAR(B238)&amp;"/"&amp;MONTH(B238),'주식 매매일지'!$M$11:$M$99999)</f>
        <v>0</v>
      </c>
      <c r="D238" s="12">
        <f>SUMIF('주식 매매일지'!$E$11:$E$99999,YEAR(B238)&amp;"/"&amp;MONTH(B238),'주식 매매일지'!$H$11:$H$99999)</f>
        <v>0</v>
      </c>
      <c r="E238" s="12">
        <f>SUMIF('주식 매매일지'!$J$11:$J$99999,YEAR(B238)&amp;"/"&amp;MONTH(B238),'주식 매매일지'!$T$11:$T$99999)</f>
        <v>0</v>
      </c>
      <c r="F238" s="12">
        <f>SUMIF('주식 매매일지'!$J$11:$J$99999,YEAR(B238)&amp;"/"&amp;MONTH(B238),'주식 매매일지'!$V$11:$V$99999)</f>
        <v>0</v>
      </c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</row>
    <row r="239" spans="1:27" ht="22.5" customHeight="1">
      <c r="A239" s="10"/>
      <c r="B239" s="11">
        <v>51227</v>
      </c>
      <c r="C239" s="12">
        <f>SUMIF('주식 매매일지'!$J$11:$J$99999,YEAR(B239)&amp;"/"&amp;MONTH(B239),'주식 매매일지'!$M$11:$M$99999)</f>
        <v>0</v>
      </c>
      <c r="D239" s="12">
        <f>SUMIF('주식 매매일지'!$E$11:$E$99999,YEAR(B239)&amp;"/"&amp;MONTH(B239),'주식 매매일지'!$H$11:$H$99999)</f>
        <v>0</v>
      </c>
      <c r="E239" s="12">
        <f>SUMIF('주식 매매일지'!$J$11:$J$99999,YEAR(B239)&amp;"/"&amp;MONTH(B239),'주식 매매일지'!$T$11:$T$99999)</f>
        <v>0</v>
      </c>
      <c r="F239" s="12">
        <f>SUMIF('주식 매매일지'!$J$11:$J$99999,YEAR(B239)&amp;"/"&amp;MONTH(B239),'주식 매매일지'!$V$11:$V$99999)</f>
        <v>0</v>
      </c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</row>
    <row r="240" spans="1:27" ht="22.5" customHeight="1">
      <c r="A240" s="10"/>
      <c r="B240" s="11">
        <v>51257</v>
      </c>
      <c r="C240" s="12">
        <f>SUMIF('주식 매매일지'!$J$11:$J$99999,YEAR(B240)&amp;"/"&amp;MONTH(B240),'주식 매매일지'!$M$11:$M$99999)</f>
        <v>0</v>
      </c>
      <c r="D240" s="12">
        <f>SUMIF('주식 매매일지'!$E$11:$E$99999,YEAR(B240)&amp;"/"&amp;MONTH(B240),'주식 매매일지'!$H$11:$H$99999)</f>
        <v>0</v>
      </c>
      <c r="E240" s="12">
        <f>SUMIF('주식 매매일지'!$J$11:$J$99999,YEAR(B240)&amp;"/"&amp;MONTH(B240),'주식 매매일지'!$T$11:$T$99999)</f>
        <v>0</v>
      </c>
      <c r="F240" s="12">
        <f>SUMIF('주식 매매일지'!$J$11:$J$99999,YEAR(B240)&amp;"/"&amp;MONTH(B240),'주식 매매일지'!$V$11:$V$99999)</f>
        <v>0</v>
      </c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</row>
    <row r="241" spans="1:27" ht="22.5" customHeight="1">
      <c r="A241" s="10"/>
      <c r="B241" s="11">
        <v>51288</v>
      </c>
      <c r="C241" s="12">
        <f>SUMIF('주식 매매일지'!$J$11:$J$99999,YEAR(B241)&amp;"/"&amp;MONTH(B241),'주식 매매일지'!$M$11:$M$99999)</f>
        <v>0</v>
      </c>
      <c r="D241" s="12">
        <f>SUMIF('주식 매매일지'!$E$11:$E$99999,YEAR(B241)&amp;"/"&amp;MONTH(B241),'주식 매매일지'!$H$11:$H$99999)</f>
        <v>0</v>
      </c>
      <c r="E241" s="12">
        <f>SUMIF('주식 매매일지'!$J$11:$J$99999,YEAR(B241)&amp;"/"&amp;MONTH(B241),'주식 매매일지'!$T$11:$T$99999)</f>
        <v>0</v>
      </c>
      <c r="F241" s="12">
        <f>SUMIF('주식 매매일지'!$J$11:$J$99999,YEAR(B241)&amp;"/"&amp;MONTH(B241),'주식 매매일지'!$V$11:$V$99999)</f>
        <v>0</v>
      </c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</row>
    <row r="242" spans="1:27" ht="22.5" customHeight="1">
      <c r="A242" s="10"/>
      <c r="B242" s="11">
        <v>51318</v>
      </c>
      <c r="C242" s="12">
        <f>SUMIF('주식 매매일지'!$J$11:$J$99999,YEAR(B242)&amp;"/"&amp;MONTH(B242),'주식 매매일지'!$M$11:$M$99999)</f>
        <v>0</v>
      </c>
      <c r="D242" s="12">
        <f>SUMIF('주식 매매일지'!$E$11:$E$99999,YEAR(B242)&amp;"/"&amp;MONTH(B242),'주식 매매일지'!$H$11:$H$99999)</f>
        <v>0</v>
      </c>
      <c r="E242" s="12">
        <f>SUMIF('주식 매매일지'!$J$11:$J$99999,YEAR(B242)&amp;"/"&amp;MONTH(B242),'주식 매매일지'!$T$11:$T$99999)</f>
        <v>0</v>
      </c>
      <c r="F242" s="12">
        <f>SUMIF('주식 매매일지'!$J$11:$J$99999,YEAR(B242)&amp;"/"&amp;MONTH(B242),'주식 매매일지'!$V$11:$V$99999)</f>
        <v>0</v>
      </c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</row>
    <row r="243" spans="1:27" ht="22.5" customHeight="1">
      <c r="A243" s="10"/>
      <c r="B243" s="11">
        <v>51349</v>
      </c>
      <c r="C243" s="12">
        <f>SUMIF('주식 매매일지'!$J$11:$J$99999,YEAR(B243)&amp;"/"&amp;MONTH(B243),'주식 매매일지'!$M$11:$M$99999)</f>
        <v>0</v>
      </c>
      <c r="D243" s="12">
        <f>SUMIF('주식 매매일지'!$E$11:$E$99999,YEAR(B243)&amp;"/"&amp;MONTH(B243),'주식 매매일지'!$H$11:$H$99999)</f>
        <v>0</v>
      </c>
      <c r="E243" s="12">
        <f>SUMIF('주식 매매일지'!$J$11:$J$99999,YEAR(B243)&amp;"/"&amp;MONTH(B243),'주식 매매일지'!$T$11:$T$99999)</f>
        <v>0</v>
      </c>
      <c r="F243" s="12">
        <f>SUMIF('주식 매매일지'!$J$11:$J$99999,YEAR(B243)&amp;"/"&amp;MONTH(B243),'주식 매매일지'!$V$11:$V$99999)</f>
        <v>0</v>
      </c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</row>
    <row r="244" spans="1:27" ht="22.5" customHeight="1">
      <c r="A244" s="10"/>
      <c r="B244" s="11">
        <v>51380</v>
      </c>
      <c r="C244" s="12">
        <f>SUMIF('주식 매매일지'!$J$11:$J$99999,YEAR(B244)&amp;"/"&amp;MONTH(B244),'주식 매매일지'!$M$11:$M$99999)</f>
        <v>0</v>
      </c>
      <c r="D244" s="12">
        <f>SUMIF('주식 매매일지'!$E$11:$E$99999,YEAR(B244)&amp;"/"&amp;MONTH(B244),'주식 매매일지'!$H$11:$H$99999)</f>
        <v>0</v>
      </c>
      <c r="E244" s="12">
        <f>SUMIF('주식 매매일지'!$J$11:$J$99999,YEAR(B244)&amp;"/"&amp;MONTH(B244),'주식 매매일지'!$T$11:$T$99999)</f>
        <v>0</v>
      </c>
      <c r="F244" s="12">
        <f>SUMIF('주식 매매일지'!$J$11:$J$99999,YEAR(B244)&amp;"/"&amp;MONTH(B244),'주식 매매일지'!$V$11:$V$99999)</f>
        <v>0</v>
      </c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</row>
    <row r="245" spans="1:27" ht="22.5" customHeight="1">
      <c r="A245" s="10"/>
      <c r="B245" s="11">
        <v>51410</v>
      </c>
      <c r="C245" s="12">
        <f>SUMIF('주식 매매일지'!$J$11:$J$99999,YEAR(B245)&amp;"/"&amp;MONTH(B245),'주식 매매일지'!$M$11:$M$99999)</f>
        <v>0</v>
      </c>
      <c r="D245" s="12">
        <f>SUMIF('주식 매매일지'!$E$11:$E$99999,YEAR(B245)&amp;"/"&amp;MONTH(B245),'주식 매매일지'!$H$11:$H$99999)</f>
        <v>0</v>
      </c>
      <c r="E245" s="12">
        <f>SUMIF('주식 매매일지'!$J$11:$J$99999,YEAR(B245)&amp;"/"&amp;MONTH(B245),'주식 매매일지'!$T$11:$T$99999)</f>
        <v>0</v>
      </c>
      <c r="F245" s="12">
        <f>SUMIF('주식 매매일지'!$J$11:$J$99999,YEAR(B245)&amp;"/"&amp;MONTH(B245),'주식 매매일지'!$V$11:$V$99999)</f>
        <v>0</v>
      </c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</row>
    <row r="246" spans="1:27" ht="22.5" customHeight="1">
      <c r="A246" s="10"/>
      <c r="B246" s="11">
        <v>51441</v>
      </c>
      <c r="C246" s="12">
        <f>SUMIF('주식 매매일지'!$J$11:$J$99999,YEAR(B246)&amp;"/"&amp;MONTH(B246),'주식 매매일지'!$M$11:$M$99999)</f>
        <v>0</v>
      </c>
      <c r="D246" s="12">
        <f>SUMIF('주식 매매일지'!$E$11:$E$99999,YEAR(B246)&amp;"/"&amp;MONTH(B246),'주식 매매일지'!$H$11:$H$99999)</f>
        <v>0</v>
      </c>
      <c r="E246" s="12">
        <f>SUMIF('주식 매매일지'!$J$11:$J$99999,YEAR(B246)&amp;"/"&amp;MONTH(B246),'주식 매매일지'!$T$11:$T$99999)</f>
        <v>0</v>
      </c>
      <c r="F246" s="12">
        <f>SUMIF('주식 매매일지'!$J$11:$J$99999,YEAR(B246)&amp;"/"&amp;MONTH(B246),'주식 매매일지'!$V$11:$V$99999)</f>
        <v>0</v>
      </c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</row>
    <row r="247" spans="1:27" ht="22.5" customHeight="1">
      <c r="A247" s="10"/>
      <c r="B247" s="11">
        <v>51471</v>
      </c>
      <c r="C247" s="12">
        <f>SUMIF('주식 매매일지'!$J$11:$J$99999,YEAR(B247)&amp;"/"&amp;MONTH(B247),'주식 매매일지'!$M$11:$M$99999)</f>
        <v>0</v>
      </c>
      <c r="D247" s="12">
        <f>SUMIF('주식 매매일지'!$E$11:$E$99999,YEAR(B247)&amp;"/"&amp;MONTH(B247),'주식 매매일지'!$H$11:$H$99999)</f>
        <v>0</v>
      </c>
      <c r="E247" s="12">
        <f>SUMIF('주식 매매일지'!$J$11:$J$99999,YEAR(B247)&amp;"/"&amp;MONTH(B247),'주식 매매일지'!$T$11:$T$99999)</f>
        <v>0</v>
      </c>
      <c r="F247" s="12">
        <f>SUMIF('주식 매매일지'!$J$11:$J$99999,YEAR(B247)&amp;"/"&amp;MONTH(B247),'주식 매매일지'!$V$11:$V$99999)</f>
        <v>0</v>
      </c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</row>
    <row r="248" spans="1:27" ht="22.5" customHeight="1">
      <c r="A248" s="10"/>
      <c r="B248" s="11">
        <v>51502</v>
      </c>
      <c r="C248" s="12">
        <f>SUMIF('주식 매매일지'!$J$11:$J$99999,YEAR(B248)&amp;"/"&amp;MONTH(B248),'주식 매매일지'!$M$11:$M$99999)</f>
        <v>0</v>
      </c>
      <c r="D248" s="12">
        <f>SUMIF('주식 매매일지'!$E$11:$E$99999,YEAR(B248)&amp;"/"&amp;MONTH(B248),'주식 매매일지'!$H$11:$H$99999)</f>
        <v>0</v>
      </c>
      <c r="E248" s="12">
        <f>SUMIF('주식 매매일지'!$J$11:$J$99999,YEAR(B248)&amp;"/"&amp;MONTH(B248),'주식 매매일지'!$T$11:$T$99999)</f>
        <v>0</v>
      </c>
      <c r="F248" s="12">
        <f>SUMIF('주식 매매일지'!$J$11:$J$99999,YEAR(B248)&amp;"/"&amp;MONTH(B248),'주식 매매일지'!$V$11:$V$99999)</f>
        <v>0</v>
      </c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</row>
    <row r="249" spans="1:27" ht="22.5" customHeight="1">
      <c r="A249" s="10"/>
      <c r="B249" s="11">
        <v>51533</v>
      </c>
      <c r="C249" s="12">
        <f>SUMIF('주식 매매일지'!$J$11:$J$99999,YEAR(B249)&amp;"/"&amp;MONTH(B249),'주식 매매일지'!$M$11:$M$99999)</f>
        <v>0</v>
      </c>
      <c r="D249" s="12">
        <f>SUMIF('주식 매매일지'!$E$11:$E$99999,YEAR(B249)&amp;"/"&amp;MONTH(B249),'주식 매매일지'!$H$11:$H$99999)</f>
        <v>0</v>
      </c>
      <c r="E249" s="12">
        <f>SUMIF('주식 매매일지'!$J$11:$J$99999,YEAR(B249)&amp;"/"&amp;MONTH(B249),'주식 매매일지'!$T$11:$T$99999)</f>
        <v>0</v>
      </c>
      <c r="F249" s="12">
        <f>SUMIF('주식 매매일지'!$J$11:$J$99999,YEAR(B249)&amp;"/"&amp;MONTH(B249),'주식 매매일지'!$V$11:$V$99999)</f>
        <v>0</v>
      </c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</row>
    <row r="250" spans="1:27" ht="22.5" customHeight="1">
      <c r="A250" s="10"/>
      <c r="B250" s="11">
        <v>51561</v>
      </c>
      <c r="C250" s="12">
        <f>SUMIF('주식 매매일지'!$J$11:$J$99999,YEAR(B250)&amp;"/"&amp;MONTH(B250),'주식 매매일지'!$M$11:$M$99999)</f>
        <v>0</v>
      </c>
      <c r="D250" s="12">
        <f>SUMIF('주식 매매일지'!$E$11:$E$99999,YEAR(B250)&amp;"/"&amp;MONTH(B250),'주식 매매일지'!$H$11:$H$99999)</f>
        <v>0</v>
      </c>
      <c r="E250" s="12">
        <f>SUMIF('주식 매매일지'!$J$11:$J$99999,YEAR(B250)&amp;"/"&amp;MONTH(B250),'주식 매매일지'!$T$11:$T$99999)</f>
        <v>0</v>
      </c>
      <c r="F250" s="12">
        <f>SUMIF('주식 매매일지'!$J$11:$J$99999,YEAR(B250)&amp;"/"&amp;MONTH(B250),'주식 매매일지'!$V$11:$V$99999)</f>
        <v>0</v>
      </c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</row>
    <row r="251" spans="1:27" ht="22.5" customHeight="1">
      <c r="A251" s="10"/>
      <c r="B251" s="11">
        <v>51592</v>
      </c>
      <c r="C251" s="12">
        <f>SUMIF('주식 매매일지'!$J$11:$J$99999,YEAR(B251)&amp;"/"&amp;MONTH(B251),'주식 매매일지'!$M$11:$M$99999)</f>
        <v>0</v>
      </c>
      <c r="D251" s="12">
        <f>SUMIF('주식 매매일지'!$E$11:$E$99999,YEAR(B251)&amp;"/"&amp;MONTH(B251),'주식 매매일지'!$H$11:$H$99999)</f>
        <v>0</v>
      </c>
      <c r="E251" s="12">
        <f>SUMIF('주식 매매일지'!$J$11:$J$99999,YEAR(B251)&amp;"/"&amp;MONTH(B251),'주식 매매일지'!$T$11:$T$99999)</f>
        <v>0</v>
      </c>
      <c r="F251" s="12">
        <f>SUMIF('주식 매매일지'!$J$11:$J$99999,YEAR(B251)&amp;"/"&amp;MONTH(B251),'주식 매매일지'!$V$11:$V$99999)</f>
        <v>0</v>
      </c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</row>
    <row r="252" spans="1:27" ht="22.5" customHeight="1">
      <c r="A252" s="10"/>
      <c r="B252" s="11">
        <v>51622</v>
      </c>
      <c r="C252" s="12">
        <f>SUMIF('주식 매매일지'!$J$11:$J$99999,YEAR(B252)&amp;"/"&amp;MONTH(B252),'주식 매매일지'!$M$11:$M$99999)</f>
        <v>0</v>
      </c>
      <c r="D252" s="12">
        <f>SUMIF('주식 매매일지'!$E$11:$E$99999,YEAR(B252)&amp;"/"&amp;MONTH(B252),'주식 매매일지'!$H$11:$H$99999)</f>
        <v>0</v>
      </c>
      <c r="E252" s="12">
        <f>SUMIF('주식 매매일지'!$J$11:$J$99999,YEAR(B252)&amp;"/"&amp;MONTH(B252),'주식 매매일지'!$T$11:$T$99999)</f>
        <v>0</v>
      </c>
      <c r="F252" s="12">
        <f>SUMIF('주식 매매일지'!$J$11:$J$99999,YEAR(B252)&amp;"/"&amp;MONTH(B252),'주식 매매일지'!$V$11:$V$99999)</f>
        <v>0</v>
      </c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</row>
    <row r="253" spans="1:27" ht="22.5" customHeight="1">
      <c r="A253" s="10"/>
      <c r="B253" s="11">
        <v>51653</v>
      </c>
      <c r="C253" s="12">
        <f>SUMIF('주식 매매일지'!$J$11:$J$99999,YEAR(B253)&amp;"/"&amp;MONTH(B253),'주식 매매일지'!$M$11:$M$99999)</f>
        <v>0</v>
      </c>
      <c r="D253" s="12">
        <f>SUMIF('주식 매매일지'!$E$11:$E$99999,YEAR(B253)&amp;"/"&amp;MONTH(B253),'주식 매매일지'!$H$11:$H$99999)</f>
        <v>0</v>
      </c>
      <c r="E253" s="12">
        <f>SUMIF('주식 매매일지'!$J$11:$J$99999,YEAR(B253)&amp;"/"&amp;MONTH(B253),'주식 매매일지'!$T$11:$T$99999)</f>
        <v>0</v>
      </c>
      <c r="F253" s="12">
        <f>SUMIF('주식 매매일지'!$J$11:$J$99999,YEAR(B253)&amp;"/"&amp;MONTH(B253),'주식 매매일지'!$V$11:$V$99999)</f>
        <v>0</v>
      </c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</row>
    <row r="254" spans="1:27" ht="22.5" customHeight="1">
      <c r="A254" s="10"/>
      <c r="B254" s="11">
        <v>51683</v>
      </c>
      <c r="C254" s="12">
        <f>SUMIF('주식 매매일지'!$J$11:$J$99999,YEAR(B254)&amp;"/"&amp;MONTH(B254),'주식 매매일지'!$M$11:$M$99999)</f>
        <v>0</v>
      </c>
      <c r="D254" s="12">
        <f>SUMIF('주식 매매일지'!$E$11:$E$99999,YEAR(B254)&amp;"/"&amp;MONTH(B254),'주식 매매일지'!$H$11:$H$99999)</f>
        <v>0</v>
      </c>
      <c r="E254" s="12">
        <f>SUMIF('주식 매매일지'!$J$11:$J$99999,YEAR(B254)&amp;"/"&amp;MONTH(B254),'주식 매매일지'!$T$11:$T$99999)</f>
        <v>0</v>
      </c>
      <c r="F254" s="12">
        <f>SUMIF('주식 매매일지'!$J$11:$J$99999,YEAR(B254)&amp;"/"&amp;MONTH(B254),'주식 매매일지'!$V$11:$V$99999)</f>
        <v>0</v>
      </c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</row>
    <row r="255" spans="1:27" ht="22.5" customHeight="1">
      <c r="A255" s="10"/>
      <c r="B255" s="11">
        <v>51714</v>
      </c>
      <c r="C255" s="12">
        <f>SUMIF('주식 매매일지'!$J$11:$J$99999,YEAR(B255)&amp;"/"&amp;MONTH(B255),'주식 매매일지'!$M$11:$M$99999)</f>
        <v>0</v>
      </c>
      <c r="D255" s="12">
        <f>SUMIF('주식 매매일지'!$E$11:$E$99999,YEAR(B255)&amp;"/"&amp;MONTH(B255),'주식 매매일지'!$H$11:$H$99999)</f>
        <v>0</v>
      </c>
      <c r="E255" s="12">
        <f>SUMIF('주식 매매일지'!$J$11:$J$99999,YEAR(B255)&amp;"/"&amp;MONTH(B255),'주식 매매일지'!$T$11:$T$99999)</f>
        <v>0</v>
      </c>
      <c r="F255" s="12">
        <f>SUMIF('주식 매매일지'!$J$11:$J$99999,YEAR(B255)&amp;"/"&amp;MONTH(B255),'주식 매매일지'!$V$11:$V$99999)</f>
        <v>0</v>
      </c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</row>
    <row r="256" spans="1:27" ht="22.5" customHeight="1">
      <c r="A256" s="10"/>
      <c r="B256" s="11">
        <v>51745</v>
      </c>
      <c r="C256" s="12">
        <f>SUMIF('주식 매매일지'!$J$11:$J$99999,YEAR(B256)&amp;"/"&amp;MONTH(B256),'주식 매매일지'!$M$11:$M$99999)</f>
        <v>0</v>
      </c>
      <c r="D256" s="12">
        <f>SUMIF('주식 매매일지'!$E$11:$E$99999,YEAR(B256)&amp;"/"&amp;MONTH(B256),'주식 매매일지'!$H$11:$H$99999)</f>
        <v>0</v>
      </c>
      <c r="E256" s="12">
        <f>SUMIF('주식 매매일지'!$J$11:$J$99999,YEAR(B256)&amp;"/"&amp;MONTH(B256),'주식 매매일지'!$T$11:$T$99999)</f>
        <v>0</v>
      </c>
      <c r="F256" s="12">
        <f>SUMIF('주식 매매일지'!$J$11:$J$99999,YEAR(B256)&amp;"/"&amp;MONTH(B256),'주식 매매일지'!$V$11:$V$99999)</f>
        <v>0</v>
      </c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</row>
    <row r="257" spans="1:27" ht="22.5" customHeight="1">
      <c r="A257" s="10"/>
      <c r="B257" s="11">
        <v>51775</v>
      </c>
      <c r="C257" s="12">
        <f>SUMIF('주식 매매일지'!$J$11:$J$99999,YEAR(B257)&amp;"/"&amp;MONTH(B257),'주식 매매일지'!$M$11:$M$99999)</f>
        <v>0</v>
      </c>
      <c r="D257" s="12">
        <f>SUMIF('주식 매매일지'!$E$11:$E$99999,YEAR(B257)&amp;"/"&amp;MONTH(B257),'주식 매매일지'!$H$11:$H$99999)</f>
        <v>0</v>
      </c>
      <c r="E257" s="12">
        <f>SUMIF('주식 매매일지'!$J$11:$J$99999,YEAR(B257)&amp;"/"&amp;MONTH(B257),'주식 매매일지'!$T$11:$T$99999)</f>
        <v>0</v>
      </c>
      <c r="F257" s="12">
        <f>SUMIF('주식 매매일지'!$J$11:$J$99999,YEAR(B257)&amp;"/"&amp;MONTH(B257),'주식 매매일지'!$V$11:$V$99999)</f>
        <v>0</v>
      </c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</row>
    <row r="258" spans="1:27" ht="22.5" customHeight="1">
      <c r="A258" s="10"/>
      <c r="B258" s="11">
        <v>51806</v>
      </c>
      <c r="C258" s="12">
        <f>SUMIF('주식 매매일지'!$J$11:$J$99999,YEAR(B258)&amp;"/"&amp;MONTH(B258),'주식 매매일지'!$M$11:$M$99999)</f>
        <v>0</v>
      </c>
      <c r="D258" s="12">
        <f>SUMIF('주식 매매일지'!$E$11:$E$99999,YEAR(B258)&amp;"/"&amp;MONTH(B258),'주식 매매일지'!$H$11:$H$99999)</f>
        <v>0</v>
      </c>
      <c r="E258" s="12">
        <f>SUMIF('주식 매매일지'!$J$11:$J$99999,YEAR(B258)&amp;"/"&amp;MONTH(B258),'주식 매매일지'!$T$11:$T$99999)</f>
        <v>0</v>
      </c>
      <c r="F258" s="12">
        <f>SUMIF('주식 매매일지'!$J$11:$J$99999,YEAR(B258)&amp;"/"&amp;MONTH(B258),'주식 매매일지'!$V$11:$V$99999)</f>
        <v>0</v>
      </c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</row>
    <row r="259" spans="1:27" ht="22.5" customHeight="1">
      <c r="A259" s="10"/>
      <c r="B259" s="11">
        <v>51836</v>
      </c>
      <c r="C259" s="12">
        <f>SUMIF('주식 매매일지'!$J$11:$J$99999,YEAR(B259)&amp;"/"&amp;MONTH(B259),'주식 매매일지'!$M$11:$M$99999)</f>
        <v>0</v>
      </c>
      <c r="D259" s="12">
        <f>SUMIF('주식 매매일지'!$E$11:$E$99999,YEAR(B259)&amp;"/"&amp;MONTH(B259),'주식 매매일지'!$H$11:$H$99999)</f>
        <v>0</v>
      </c>
      <c r="E259" s="12">
        <f>SUMIF('주식 매매일지'!$J$11:$J$99999,YEAR(B259)&amp;"/"&amp;MONTH(B259),'주식 매매일지'!$T$11:$T$99999)</f>
        <v>0</v>
      </c>
      <c r="F259" s="12">
        <f>SUMIF('주식 매매일지'!$J$11:$J$99999,YEAR(B259)&amp;"/"&amp;MONTH(B259),'주식 매매일지'!$V$11:$V$99999)</f>
        <v>0</v>
      </c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</row>
    <row r="260" spans="1:27" ht="22.5" customHeight="1">
      <c r="A260" s="10"/>
      <c r="B260" s="11">
        <v>51867</v>
      </c>
      <c r="C260" s="12">
        <f>SUMIF('주식 매매일지'!$J$11:$J$99999,YEAR(B260)&amp;"/"&amp;MONTH(B260),'주식 매매일지'!$M$11:$M$99999)</f>
        <v>0</v>
      </c>
      <c r="D260" s="12">
        <f>SUMIF('주식 매매일지'!$E$11:$E$99999,YEAR(B260)&amp;"/"&amp;MONTH(B260),'주식 매매일지'!$H$11:$H$99999)</f>
        <v>0</v>
      </c>
      <c r="E260" s="12">
        <f>SUMIF('주식 매매일지'!$J$11:$J$99999,YEAR(B260)&amp;"/"&amp;MONTH(B260),'주식 매매일지'!$T$11:$T$99999)</f>
        <v>0</v>
      </c>
      <c r="F260" s="12">
        <f>SUMIF('주식 매매일지'!$J$11:$J$99999,YEAR(B260)&amp;"/"&amp;MONTH(B260),'주식 매매일지'!$V$11:$V$99999)</f>
        <v>0</v>
      </c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</row>
    <row r="261" spans="1:27" ht="22.5" customHeight="1">
      <c r="A261" s="10"/>
      <c r="B261" s="11">
        <v>51898</v>
      </c>
      <c r="C261" s="12">
        <f>SUMIF('주식 매매일지'!$J$11:$J$99999,YEAR(B261)&amp;"/"&amp;MONTH(B261),'주식 매매일지'!$M$11:$M$99999)</f>
        <v>0</v>
      </c>
      <c r="D261" s="12">
        <f>SUMIF('주식 매매일지'!$E$11:$E$99999,YEAR(B261)&amp;"/"&amp;MONTH(B261),'주식 매매일지'!$H$11:$H$99999)</f>
        <v>0</v>
      </c>
      <c r="E261" s="12">
        <f>SUMIF('주식 매매일지'!$J$11:$J$99999,YEAR(B261)&amp;"/"&amp;MONTH(B261),'주식 매매일지'!$T$11:$T$99999)</f>
        <v>0</v>
      </c>
      <c r="F261" s="12">
        <f>SUMIF('주식 매매일지'!$J$11:$J$99999,YEAR(B261)&amp;"/"&amp;MONTH(B261),'주식 매매일지'!$V$11:$V$99999)</f>
        <v>0</v>
      </c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</row>
    <row r="262" spans="1:27" ht="22.5" customHeight="1">
      <c r="A262" s="10"/>
      <c r="B262" s="11">
        <v>51926</v>
      </c>
      <c r="C262" s="12">
        <f>SUMIF('주식 매매일지'!$J$11:$J$99999,YEAR(B262)&amp;"/"&amp;MONTH(B262),'주식 매매일지'!$M$11:$M$99999)</f>
        <v>0</v>
      </c>
      <c r="D262" s="12">
        <f>SUMIF('주식 매매일지'!$E$11:$E$99999,YEAR(B262)&amp;"/"&amp;MONTH(B262),'주식 매매일지'!$H$11:$H$99999)</f>
        <v>0</v>
      </c>
      <c r="E262" s="12">
        <f>SUMIF('주식 매매일지'!$J$11:$J$99999,YEAR(B262)&amp;"/"&amp;MONTH(B262),'주식 매매일지'!$T$11:$T$99999)</f>
        <v>0</v>
      </c>
      <c r="F262" s="12">
        <f>SUMIF('주식 매매일지'!$J$11:$J$99999,YEAR(B262)&amp;"/"&amp;MONTH(B262),'주식 매매일지'!$V$11:$V$99999)</f>
        <v>0</v>
      </c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</row>
    <row r="263" spans="1:27" ht="22.5" customHeight="1">
      <c r="A263" s="10"/>
      <c r="B263" s="11">
        <v>51957</v>
      </c>
      <c r="C263" s="12">
        <f>SUMIF('주식 매매일지'!$J$11:$J$99999,YEAR(B263)&amp;"/"&amp;MONTH(B263),'주식 매매일지'!$M$11:$M$99999)</f>
        <v>0</v>
      </c>
      <c r="D263" s="12">
        <f>SUMIF('주식 매매일지'!$E$11:$E$99999,YEAR(B263)&amp;"/"&amp;MONTH(B263),'주식 매매일지'!$H$11:$H$99999)</f>
        <v>0</v>
      </c>
      <c r="E263" s="12">
        <f>SUMIF('주식 매매일지'!$J$11:$J$99999,YEAR(B263)&amp;"/"&amp;MONTH(B263),'주식 매매일지'!$T$11:$T$99999)</f>
        <v>0</v>
      </c>
      <c r="F263" s="12">
        <f>SUMIF('주식 매매일지'!$J$11:$J$99999,YEAR(B263)&amp;"/"&amp;MONTH(B263),'주식 매매일지'!$V$11:$V$99999)</f>
        <v>0</v>
      </c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</row>
    <row r="264" spans="1:27" ht="22.5" customHeight="1">
      <c r="A264" s="10"/>
      <c r="B264" s="11">
        <v>51987</v>
      </c>
      <c r="C264" s="12">
        <f>SUMIF('주식 매매일지'!$J$11:$J$99999,YEAR(B264)&amp;"/"&amp;MONTH(B264),'주식 매매일지'!$M$11:$M$99999)</f>
        <v>0</v>
      </c>
      <c r="D264" s="12">
        <f>SUMIF('주식 매매일지'!$E$11:$E$99999,YEAR(B264)&amp;"/"&amp;MONTH(B264),'주식 매매일지'!$H$11:$H$99999)</f>
        <v>0</v>
      </c>
      <c r="E264" s="12">
        <f>SUMIF('주식 매매일지'!$J$11:$J$99999,YEAR(B264)&amp;"/"&amp;MONTH(B264),'주식 매매일지'!$T$11:$T$99999)</f>
        <v>0</v>
      </c>
      <c r="F264" s="12">
        <f>SUMIF('주식 매매일지'!$J$11:$J$99999,YEAR(B264)&amp;"/"&amp;MONTH(B264),'주식 매매일지'!$V$11:$V$99999)</f>
        <v>0</v>
      </c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</row>
    <row r="265" spans="1:27" ht="22.5" customHeight="1">
      <c r="A265" s="10"/>
      <c r="B265" s="11">
        <v>52018</v>
      </c>
      <c r="C265" s="12">
        <f>SUMIF('주식 매매일지'!$J$11:$J$99999,YEAR(B265)&amp;"/"&amp;MONTH(B265),'주식 매매일지'!$M$11:$M$99999)</f>
        <v>0</v>
      </c>
      <c r="D265" s="12">
        <f>SUMIF('주식 매매일지'!$E$11:$E$99999,YEAR(B265)&amp;"/"&amp;MONTH(B265),'주식 매매일지'!$H$11:$H$99999)</f>
        <v>0</v>
      </c>
      <c r="E265" s="12">
        <f>SUMIF('주식 매매일지'!$J$11:$J$99999,YEAR(B265)&amp;"/"&amp;MONTH(B265),'주식 매매일지'!$T$11:$T$99999)</f>
        <v>0</v>
      </c>
      <c r="F265" s="12">
        <f>SUMIF('주식 매매일지'!$J$11:$J$99999,YEAR(B265)&amp;"/"&amp;MONTH(B265),'주식 매매일지'!$V$11:$V$99999)</f>
        <v>0</v>
      </c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</row>
    <row r="266" spans="1:27" ht="22.5" customHeight="1">
      <c r="A266" s="10"/>
      <c r="B266" s="11">
        <v>52048</v>
      </c>
      <c r="C266" s="12">
        <f>SUMIF('주식 매매일지'!$J$11:$J$99999,YEAR(B266)&amp;"/"&amp;MONTH(B266),'주식 매매일지'!$M$11:$M$99999)</f>
        <v>0</v>
      </c>
      <c r="D266" s="12">
        <f>SUMIF('주식 매매일지'!$E$11:$E$99999,YEAR(B266)&amp;"/"&amp;MONTH(B266),'주식 매매일지'!$H$11:$H$99999)</f>
        <v>0</v>
      </c>
      <c r="E266" s="12">
        <f>SUMIF('주식 매매일지'!$J$11:$J$99999,YEAR(B266)&amp;"/"&amp;MONTH(B266),'주식 매매일지'!$T$11:$T$99999)</f>
        <v>0</v>
      </c>
      <c r="F266" s="12">
        <f>SUMIF('주식 매매일지'!$J$11:$J$99999,YEAR(B266)&amp;"/"&amp;MONTH(B266),'주식 매매일지'!$V$11:$V$99999)</f>
        <v>0</v>
      </c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</row>
    <row r="267" spans="1:27" ht="22.5" customHeight="1">
      <c r="A267" s="10"/>
      <c r="B267" s="11">
        <v>52079</v>
      </c>
      <c r="C267" s="12">
        <f>SUMIF('주식 매매일지'!$J$11:$J$99999,YEAR(B267)&amp;"/"&amp;MONTH(B267),'주식 매매일지'!$M$11:$M$99999)</f>
        <v>0</v>
      </c>
      <c r="D267" s="12">
        <f>SUMIF('주식 매매일지'!$E$11:$E$99999,YEAR(B267)&amp;"/"&amp;MONTH(B267),'주식 매매일지'!$H$11:$H$99999)</f>
        <v>0</v>
      </c>
      <c r="E267" s="12">
        <f>SUMIF('주식 매매일지'!$J$11:$J$99999,YEAR(B267)&amp;"/"&amp;MONTH(B267),'주식 매매일지'!$T$11:$T$99999)</f>
        <v>0</v>
      </c>
      <c r="F267" s="12">
        <f>SUMIF('주식 매매일지'!$J$11:$J$99999,YEAR(B267)&amp;"/"&amp;MONTH(B267),'주식 매매일지'!$V$11:$V$99999)</f>
        <v>0</v>
      </c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</row>
    <row r="268" spans="1:27" ht="22.5" customHeight="1">
      <c r="A268" s="10"/>
      <c r="B268" s="11">
        <v>52110</v>
      </c>
      <c r="C268" s="12">
        <f>SUMIF('주식 매매일지'!$J$11:$J$99999,YEAR(B268)&amp;"/"&amp;MONTH(B268),'주식 매매일지'!$M$11:$M$99999)</f>
        <v>0</v>
      </c>
      <c r="D268" s="12">
        <f>SUMIF('주식 매매일지'!$E$11:$E$99999,YEAR(B268)&amp;"/"&amp;MONTH(B268),'주식 매매일지'!$H$11:$H$99999)</f>
        <v>0</v>
      </c>
      <c r="E268" s="12">
        <f>SUMIF('주식 매매일지'!$J$11:$J$99999,YEAR(B268)&amp;"/"&amp;MONTH(B268),'주식 매매일지'!$T$11:$T$99999)</f>
        <v>0</v>
      </c>
      <c r="F268" s="12">
        <f>SUMIF('주식 매매일지'!$J$11:$J$99999,YEAR(B268)&amp;"/"&amp;MONTH(B268),'주식 매매일지'!$V$11:$V$99999)</f>
        <v>0</v>
      </c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</row>
    <row r="269" spans="1:27" ht="22.5" customHeight="1">
      <c r="A269" s="10"/>
      <c r="B269" s="11">
        <v>52140</v>
      </c>
      <c r="C269" s="12">
        <f>SUMIF('주식 매매일지'!$J$11:$J$99999,YEAR(B269)&amp;"/"&amp;MONTH(B269),'주식 매매일지'!$M$11:$M$99999)</f>
        <v>0</v>
      </c>
      <c r="D269" s="12">
        <f>SUMIF('주식 매매일지'!$E$11:$E$99999,YEAR(B269)&amp;"/"&amp;MONTH(B269),'주식 매매일지'!$H$11:$H$99999)</f>
        <v>0</v>
      </c>
      <c r="E269" s="12">
        <f>SUMIF('주식 매매일지'!$J$11:$J$99999,YEAR(B269)&amp;"/"&amp;MONTH(B269),'주식 매매일지'!$T$11:$T$99999)</f>
        <v>0</v>
      </c>
      <c r="F269" s="12">
        <f>SUMIF('주식 매매일지'!$J$11:$J$99999,YEAR(B269)&amp;"/"&amp;MONTH(B269),'주식 매매일지'!$V$11:$V$99999)</f>
        <v>0</v>
      </c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</row>
    <row r="270" spans="1:27" ht="22.5" customHeight="1">
      <c r="A270" s="10"/>
      <c r="B270" s="11">
        <v>52171</v>
      </c>
      <c r="C270" s="12">
        <f>SUMIF('주식 매매일지'!$J$11:$J$99999,YEAR(B270)&amp;"/"&amp;MONTH(B270),'주식 매매일지'!$M$11:$M$99999)</f>
        <v>0</v>
      </c>
      <c r="D270" s="12">
        <f>SUMIF('주식 매매일지'!$E$11:$E$99999,YEAR(B270)&amp;"/"&amp;MONTH(B270),'주식 매매일지'!$H$11:$H$99999)</f>
        <v>0</v>
      </c>
      <c r="E270" s="12">
        <f>SUMIF('주식 매매일지'!$J$11:$J$99999,YEAR(B270)&amp;"/"&amp;MONTH(B270),'주식 매매일지'!$T$11:$T$99999)</f>
        <v>0</v>
      </c>
      <c r="F270" s="12">
        <f>SUMIF('주식 매매일지'!$J$11:$J$99999,YEAR(B270)&amp;"/"&amp;MONTH(B270),'주식 매매일지'!$V$11:$V$99999)</f>
        <v>0</v>
      </c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</row>
    <row r="271" spans="1:27" ht="22.5" customHeight="1">
      <c r="A271" s="10"/>
      <c r="B271" s="11">
        <v>52201</v>
      </c>
      <c r="C271" s="12">
        <f>SUMIF('주식 매매일지'!$J$11:$J$99999,YEAR(B271)&amp;"/"&amp;MONTH(B271),'주식 매매일지'!$M$11:$M$99999)</f>
        <v>0</v>
      </c>
      <c r="D271" s="12">
        <f>SUMIF('주식 매매일지'!$E$11:$E$99999,YEAR(B271)&amp;"/"&amp;MONTH(B271),'주식 매매일지'!$H$11:$H$99999)</f>
        <v>0</v>
      </c>
      <c r="E271" s="12">
        <f>SUMIF('주식 매매일지'!$J$11:$J$99999,YEAR(B271)&amp;"/"&amp;MONTH(B271),'주식 매매일지'!$T$11:$T$99999)</f>
        <v>0</v>
      </c>
      <c r="F271" s="12">
        <f>SUMIF('주식 매매일지'!$J$11:$J$99999,YEAR(B271)&amp;"/"&amp;MONTH(B271),'주식 매매일지'!$V$11:$V$99999)</f>
        <v>0</v>
      </c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</row>
    <row r="272" spans="1:27" ht="22.5" customHeight="1">
      <c r="A272" s="10"/>
      <c r="B272" s="11">
        <v>52232</v>
      </c>
      <c r="C272" s="12">
        <f>SUMIF('주식 매매일지'!$J$11:$J$99999,YEAR(B272)&amp;"/"&amp;MONTH(B272),'주식 매매일지'!$M$11:$M$99999)</f>
        <v>0</v>
      </c>
      <c r="D272" s="12">
        <f>SUMIF('주식 매매일지'!$E$11:$E$99999,YEAR(B272)&amp;"/"&amp;MONTH(B272),'주식 매매일지'!$H$11:$H$99999)</f>
        <v>0</v>
      </c>
      <c r="E272" s="12">
        <f>SUMIF('주식 매매일지'!$J$11:$J$99999,YEAR(B272)&amp;"/"&amp;MONTH(B272),'주식 매매일지'!$T$11:$T$99999)</f>
        <v>0</v>
      </c>
      <c r="F272" s="12">
        <f>SUMIF('주식 매매일지'!$J$11:$J$99999,YEAR(B272)&amp;"/"&amp;MONTH(B272),'주식 매매일지'!$V$11:$V$99999)</f>
        <v>0</v>
      </c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</row>
    <row r="273" spans="1:27" ht="22.5" customHeight="1">
      <c r="A273" s="10"/>
      <c r="B273" s="11">
        <v>52263</v>
      </c>
      <c r="C273" s="12">
        <f>SUMIF('주식 매매일지'!$J$11:$J$99999,YEAR(B273)&amp;"/"&amp;MONTH(B273),'주식 매매일지'!$M$11:$M$99999)</f>
        <v>0</v>
      </c>
      <c r="D273" s="12">
        <f>SUMIF('주식 매매일지'!$E$11:$E$99999,YEAR(B273)&amp;"/"&amp;MONTH(B273),'주식 매매일지'!$H$11:$H$99999)</f>
        <v>0</v>
      </c>
      <c r="E273" s="12">
        <f>SUMIF('주식 매매일지'!$J$11:$J$99999,YEAR(B273)&amp;"/"&amp;MONTH(B273),'주식 매매일지'!$T$11:$T$99999)</f>
        <v>0</v>
      </c>
      <c r="F273" s="12">
        <f>SUMIF('주식 매매일지'!$J$11:$J$99999,YEAR(B273)&amp;"/"&amp;MONTH(B273),'주식 매매일지'!$V$11:$V$99999)</f>
        <v>0</v>
      </c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</row>
    <row r="274" spans="1:27" ht="22.5" customHeight="1">
      <c r="A274" s="10"/>
      <c r="B274" s="11">
        <v>52291</v>
      </c>
      <c r="C274" s="12">
        <f>SUMIF('주식 매매일지'!$J$11:$J$99999,YEAR(B274)&amp;"/"&amp;MONTH(B274),'주식 매매일지'!$M$11:$M$99999)</f>
        <v>0</v>
      </c>
      <c r="D274" s="12">
        <f>SUMIF('주식 매매일지'!$E$11:$E$99999,YEAR(B274)&amp;"/"&amp;MONTH(B274),'주식 매매일지'!$H$11:$H$99999)</f>
        <v>0</v>
      </c>
      <c r="E274" s="12">
        <f>SUMIF('주식 매매일지'!$J$11:$J$99999,YEAR(B274)&amp;"/"&amp;MONTH(B274),'주식 매매일지'!$T$11:$T$99999)</f>
        <v>0</v>
      </c>
      <c r="F274" s="12">
        <f>SUMIF('주식 매매일지'!$J$11:$J$99999,YEAR(B274)&amp;"/"&amp;MONTH(B274),'주식 매매일지'!$V$11:$V$99999)</f>
        <v>0</v>
      </c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</row>
    <row r="275" spans="1:27" ht="22.5" customHeight="1">
      <c r="A275" s="10"/>
      <c r="B275" s="11">
        <v>52322</v>
      </c>
      <c r="C275" s="12">
        <f>SUMIF('주식 매매일지'!$J$11:$J$99999,YEAR(B275)&amp;"/"&amp;MONTH(B275),'주식 매매일지'!$M$11:$M$99999)</f>
        <v>0</v>
      </c>
      <c r="D275" s="12">
        <f>SUMIF('주식 매매일지'!$E$11:$E$99999,YEAR(B275)&amp;"/"&amp;MONTH(B275),'주식 매매일지'!$H$11:$H$99999)</f>
        <v>0</v>
      </c>
      <c r="E275" s="12">
        <f>SUMIF('주식 매매일지'!$J$11:$J$99999,YEAR(B275)&amp;"/"&amp;MONTH(B275),'주식 매매일지'!$T$11:$T$99999)</f>
        <v>0</v>
      </c>
      <c r="F275" s="12">
        <f>SUMIF('주식 매매일지'!$J$11:$J$99999,YEAR(B275)&amp;"/"&amp;MONTH(B275),'주식 매매일지'!$V$11:$V$99999)</f>
        <v>0</v>
      </c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</row>
    <row r="276" spans="1:27" ht="22.5" customHeight="1">
      <c r="A276" s="10"/>
      <c r="B276" s="11">
        <v>52352</v>
      </c>
      <c r="C276" s="12">
        <f>SUMIF('주식 매매일지'!$J$11:$J$99999,YEAR(B276)&amp;"/"&amp;MONTH(B276),'주식 매매일지'!$M$11:$M$99999)</f>
        <v>0</v>
      </c>
      <c r="D276" s="12">
        <f>SUMIF('주식 매매일지'!$E$11:$E$99999,YEAR(B276)&amp;"/"&amp;MONTH(B276),'주식 매매일지'!$H$11:$H$99999)</f>
        <v>0</v>
      </c>
      <c r="E276" s="12">
        <f>SUMIF('주식 매매일지'!$J$11:$J$99999,YEAR(B276)&amp;"/"&amp;MONTH(B276),'주식 매매일지'!$T$11:$T$99999)</f>
        <v>0</v>
      </c>
      <c r="F276" s="12">
        <f>SUMIF('주식 매매일지'!$J$11:$J$99999,YEAR(B276)&amp;"/"&amp;MONTH(B276),'주식 매매일지'!$V$11:$V$99999)</f>
        <v>0</v>
      </c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</row>
    <row r="277" spans="1:27" ht="22.5" customHeight="1">
      <c r="A277" s="10"/>
      <c r="B277" s="11">
        <v>52383</v>
      </c>
      <c r="C277" s="12">
        <f>SUMIF('주식 매매일지'!$J$11:$J$99999,YEAR(B277)&amp;"/"&amp;MONTH(B277),'주식 매매일지'!$M$11:$M$99999)</f>
        <v>0</v>
      </c>
      <c r="D277" s="12">
        <f>SUMIF('주식 매매일지'!$E$11:$E$99999,YEAR(B277)&amp;"/"&amp;MONTH(B277),'주식 매매일지'!$H$11:$H$99999)</f>
        <v>0</v>
      </c>
      <c r="E277" s="12">
        <f>SUMIF('주식 매매일지'!$J$11:$J$99999,YEAR(B277)&amp;"/"&amp;MONTH(B277),'주식 매매일지'!$T$11:$T$99999)</f>
        <v>0</v>
      </c>
      <c r="F277" s="12">
        <f>SUMIF('주식 매매일지'!$J$11:$J$99999,YEAR(B277)&amp;"/"&amp;MONTH(B277),'주식 매매일지'!$V$11:$V$99999)</f>
        <v>0</v>
      </c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</row>
    <row r="278" spans="1:27" ht="22.5" customHeight="1">
      <c r="A278" s="10"/>
      <c r="B278" s="11">
        <v>52413</v>
      </c>
      <c r="C278" s="12">
        <f>SUMIF('주식 매매일지'!$J$11:$J$99999,YEAR(B278)&amp;"/"&amp;MONTH(B278),'주식 매매일지'!$M$11:$M$99999)</f>
        <v>0</v>
      </c>
      <c r="D278" s="12">
        <f>SUMIF('주식 매매일지'!$E$11:$E$99999,YEAR(B278)&amp;"/"&amp;MONTH(B278),'주식 매매일지'!$H$11:$H$99999)</f>
        <v>0</v>
      </c>
      <c r="E278" s="12">
        <f>SUMIF('주식 매매일지'!$J$11:$J$99999,YEAR(B278)&amp;"/"&amp;MONTH(B278),'주식 매매일지'!$T$11:$T$99999)</f>
        <v>0</v>
      </c>
      <c r="F278" s="12">
        <f>SUMIF('주식 매매일지'!$J$11:$J$99999,YEAR(B278)&amp;"/"&amp;MONTH(B278),'주식 매매일지'!$V$11:$V$99999)</f>
        <v>0</v>
      </c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</row>
    <row r="279" spans="1:27" ht="22.5" customHeight="1">
      <c r="A279" s="10"/>
      <c r="B279" s="11">
        <v>52444</v>
      </c>
      <c r="C279" s="12">
        <f>SUMIF('주식 매매일지'!$J$11:$J$99999,YEAR(B279)&amp;"/"&amp;MONTH(B279),'주식 매매일지'!$M$11:$M$99999)</f>
        <v>0</v>
      </c>
      <c r="D279" s="12">
        <f>SUMIF('주식 매매일지'!$E$11:$E$99999,YEAR(B279)&amp;"/"&amp;MONTH(B279),'주식 매매일지'!$H$11:$H$99999)</f>
        <v>0</v>
      </c>
      <c r="E279" s="12">
        <f>SUMIF('주식 매매일지'!$J$11:$J$99999,YEAR(B279)&amp;"/"&amp;MONTH(B279),'주식 매매일지'!$T$11:$T$99999)</f>
        <v>0</v>
      </c>
      <c r="F279" s="12">
        <f>SUMIF('주식 매매일지'!$J$11:$J$99999,YEAR(B279)&amp;"/"&amp;MONTH(B279),'주식 매매일지'!$V$11:$V$99999)</f>
        <v>0</v>
      </c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</row>
    <row r="280" spans="1:27" ht="22.5" customHeight="1">
      <c r="A280" s="10"/>
      <c r="B280" s="11">
        <v>52475</v>
      </c>
      <c r="C280" s="12">
        <f>SUMIF('주식 매매일지'!$J$11:$J$99999,YEAR(B280)&amp;"/"&amp;MONTH(B280),'주식 매매일지'!$M$11:$M$99999)</f>
        <v>0</v>
      </c>
      <c r="D280" s="12">
        <f>SUMIF('주식 매매일지'!$E$11:$E$99999,YEAR(B280)&amp;"/"&amp;MONTH(B280),'주식 매매일지'!$H$11:$H$99999)</f>
        <v>0</v>
      </c>
      <c r="E280" s="12">
        <f>SUMIF('주식 매매일지'!$J$11:$J$99999,YEAR(B280)&amp;"/"&amp;MONTH(B280),'주식 매매일지'!$T$11:$T$99999)</f>
        <v>0</v>
      </c>
      <c r="F280" s="12">
        <f>SUMIF('주식 매매일지'!$J$11:$J$99999,YEAR(B280)&amp;"/"&amp;MONTH(B280),'주식 매매일지'!$V$11:$V$99999)</f>
        <v>0</v>
      </c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</row>
    <row r="281" spans="1:27" ht="22.5" customHeight="1">
      <c r="A281" s="10"/>
      <c r="B281" s="11">
        <v>52505</v>
      </c>
      <c r="C281" s="12">
        <f>SUMIF('주식 매매일지'!$J$11:$J$99999,YEAR(B281)&amp;"/"&amp;MONTH(B281),'주식 매매일지'!$M$11:$M$99999)</f>
        <v>0</v>
      </c>
      <c r="D281" s="12">
        <f>SUMIF('주식 매매일지'!$E$11:$E$99999,YEAR(B281)&amp;"/"&amp;MONTH(B281),'주식 매매일지'!$H$11:$H$99999)</f>
        <v>0</v>
      </c>
      <c r="E281" s="12">
        <f>SUMIF('주식 매매일지'!$J$11:$J$99999,YEAR(B281)&amp;"/"&amp;MONTH(B281),'주식 매매일지'!$T$11:$T$99999)</f>
        <v>0</v>
      </c>
      <c r="F281" s="12">
        <f>SUMIF('주식 매매일지'!$J$11:$J$99999,YEAR(B281)&amp;"/"&amp;MONTH(B281),'주식 매매일지'!$V$11:$V$99999)</f>
        <v>0</v>
      </c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</row>
    <row r="282" spans="1:27" ht="22.5" customHeight="1">
      <c r="A282" s="10"/>
      <c r="B282" s="11">
        <v>52536</v>
      </c>
      <c r="C282" s="12">
        <f>SUMIF('주식 매매일지'!$J$11:$J$99999,YEAR(B282)&amp;"/"&amp;MONTH(B282),'주식 매매일지'!$M$11:$M$99999)</f>
        <v>0</v>
      </c>
      <c r="D282" s="12">
        <f>SUMIF('주식 매매일지'!$E$11:$E$99999,YEAR(B282)&amp;"/"&amp;MONTH(B282),'주식 매매일지'!$H$11:$H$99999)</f>
        <v>0</v>
      </c>
      <c r="E282" s="12">
        <f>SUMIF('주식 매매일지'!$J$11:$J$99999,YEAR(B282)&amp;"/"&amp;MONTH(B282),'주식 매매일지'!$T$11:$T$99999)</f>
        <v>0</v>
      </c>
      <c r="F282" s="12">
        <f>SUMIF('주식 매매일지'!$J$11:$J$99999,YEAR(B282)&amp;"/"&amp;MONTH(B282),'주식 매매일지'!$V$11:$V$99999)</f>
        <v>0</v>
      </c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</row>
    <row r="283" spans="1:27" ht="22.5" customHeight="1">
      <c r="A283" s="10"/>
      <c r="B283" s="11">
        <v>52566</v>
      </c>
      <c r="C283" s="12">
        <f>SUMIF('주식 매매일지'!$J$11:$J$99999,YEAR(B283)&amp;"/"&amp;MONTH(B283),'주식 매매일지'!$M$11:$M$99999)</f>
        <v>0</v>
      </c>
      <c r="D283" s="12">
        <f>SUMIF('주식 매매일지'!$E$11:$E$99999,YEAR(B283)&amp;"/"&amp;MONTH(B283),'주식 매매일지'!$H$11:$H$99999)</f>
        <v>0</v>
      </c>
      <c r="E283" s="12">
        <f>SUMIF('주식 매매일지'!$J$11:$J$99999,YEAR(B283)&amp;"/"&amp;MONTH(B283),'주식 매매일지'!$T$11:$T$99999)</f>
        <v>0</v>
      </c>
      <c r="F283" s="12">
        <f>SUMIF('주식 매매일지'!$J$11:$J$99999,YEAR(B283)&amp;"/"&amp;MONTH(B283),'주식 매매일지'!$V$11:$V$99999)</f>
        <v>0</v>
      </c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</row>
    <row r="284" spans="1:27" ht="22.5" customHeight="1">
      <c r="A284" s="10"/>
      <c r="B284" s="11">
        <v>52597</v>
      </c>
      <c r="C284" s="12">
        <f>SUMIF('주식 매매일지'!$J$11:$J$99999,YEAR(B284)&amp;"/"&amp;MONTH(B284),'주식 매매일지'!$M$11:$M$99999)</f>
        <v>0</v>
      </c>
      <c r="D284" s="12">
        <f>SUMIF('주식 매매일지'!$E$11:$E$99999,YEAR(B284)&amp;"/"&amp;MONTH(B284),'주식 매매일지'!$H$11:$H$99999)</f>
        <v>0</v>
      </c>
      <c r="E284" s="12">
        <f>SUMIF('주식 매매일지'!$J$11:$J$99999,YEAR(B284)&amp;"/"&amp;MONTH(B284),'주식 매매일지'!$T$11:$T$99999)</f>
        <v>0</v>
      </c>
      <c r="F284" s="12">
        <f>SUMIF('주식 매매일지'!$J$11:$J$99999,YEAR(B284)&amp;"/"&amp;MONTH(B284),'주식 매매일지'!$V$11:$V$99999)</f>
        <v>0</v>
      </c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</row>
    <row r="285" spans="1:27" ht="22.5" customHeight="1">
      <c r="A285" s="10"/>
      <c r="B285" s="11">
        <v>52628</v>
      </c>
      <c r="C285" s="12">
        <f>SUMIF('주식 매매일지'!$J$11:$J$99999,YEAR(B285)&amp;"/"&amp;MONTH(B285),'주식 매매일지'!$M$11:$M$99999)</f>
        <v>0</v>
      </c>
      <c r="D285" s="12">
        <f>SUMIF('주식 매매일지'!$E$11:$E$99999,YEAR(B285)&amp;"/"&amp;MONTH(B285),'주식 매매일지'!$H$11:$H$99999)</f>
        <v>0</v>
      </c>
      <c r="E285" s="12">
        <f>SUMIF('주식 매매일지'!$J$11:$J$99999,YEAR(B285)&amp;"/"&amp;MONTH(B285),'주식 매매일지'!$T$11:$T$99999)</f>
        <v>0</v>
      </c>
      <c r="F285" s="12">
        <f>SUMIF('주식 매매일지'!$J$11:$J$99999,YEAR(B285)&amp;"/"&amp;MONTH(B285),'주식 매매일지'!$V$11:$V$99999)</f>
        <v>0</v>
      </c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</row>
    <row r="286" spans="1:27" ht="22.5" customHeight="1">
      <c r="A286" s="10"/>
      <c r="B286" s="11">
        <v>52657</v>
      </c>
      <c r="C286" s="12">
        <f>SUMIF('주식 매매일지'!$J$11:$J$99999,YEAR(B286)&amp;"/"&amp;MONTH(B286),'주식 매매일지'!$M$11:$M$99999)</f>
        <v>0</v>
      </c>
      <c r="D286" s="12">
        <f>SUMIF('주식 매매일지'!$E$11:$E$99999,YEAR(B286)&amp;"/"&amp;MONTH(B286),'주식 매매일지'!$H$11:$H$99999)</f>
        <v>0</v>
      </c>
      <c r="E286" s="12">
        <f>SUMIF('주식 매매일지'!$J$11:$J$99999,YEAR(B286)&amp;"/"&amp;MONTH(B286),'주식 매매일지'!$T$11:$T$99999)</f>
        <v>0</v>
      </c>
      <c r="F286" s="12">
        <f>SUMIF('주식 매매일지'!$J$11:$J$99999,YEAR(B286)&amp;"/"&amp;MONTH(B286),'주식 매매일지'!$V$11:$V$99999)</f>
        <v>0</v>
      </c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</row>
    <row r="287" spans="1:27" ht="22.5" customHeight="1">
      <c r="A287" s="10"/>
      <c r="B287" s="11">
        <v>52688</v>
      </c>
      <c r="C287" s="12">
        <f>SUMIF('주식 매매일지'!$J$11:$J$99999,YEAR(B287)&amp;"/"&amp;MONTH(B287),'주식 매매일지'!$M$11:$M$99999)</f>
        <v>0</v>
      </c>
      <c r="D287" s="12">
        <f>SUMIF('주식 매매일지'!$E$11:$E$99999,YEAR(B287)&amp;"/"&amp;MONTH(B287),'주식 매매일지'!$H$11:$H$99999)</f>
        <v>0</v>
      </c>
      <c r="E287" s="12">
        <f>SUMIF('주식 매매일지'!$J$11:$J$99999,YEAR(B287)&amp;"/"&amp;MONTH(B287),'주식 매매일지'!$T$11:$T$99999)</f>
        <v>0</v>
      </c>
      <c r="F287" s="12">
        <f>SUMIF('주식 매매일지'!$J$11:$J$99999,YEAR(B287)&amp;"/"&amp;MONTH(B287),'주식 매매일지'!$V$11:$V$99999)</f>
        <v>0</v>
      </c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</row>
    <row r="288" spans="1:27" ht="22.5" customHeight="1">
      <c r="A288" s="10"/>
      <c r="B288" s="11">
        <v>52718</v>
      </c>
      <c r="C288" s="12">
        <f>SUMIF('주식 매매일지'!$J$11:$J$99999,YEAR(B288)&amp;"/"&amp;MONTH(B288),'주식 매매일지'!$M$11:$M$99999)</f>
        <v>0</v>
      </c>
      <c r="D288" s="12">
        <f>SUMIF('주식 매매일지'!$E$11:$E$99999,YEAR(B288)&amp;"/"&amp;MONTH(B288),'주식 매매일지'!$H$11:$H$99999)</f>
        <v>0</v>
      </c>
      <c r="E288" s="12">
        <f>SUMIF('주식 매매일지'!$J$11:$J$99999,YEAR(B288)&amp;"/"&amp;MONTH(B288),'주식 매매일지'!$T$11:$T$99999)</f>
        <v>0</v>
      </c>
      <c r="F288" s="12">
        <f>SUMIF('주식 매매일지'!$J$11:$J$99999,YEAR(B288)&amp;"/"&amp;MONTH(B288),'주식 매매일지'!$V$11:$V$99999)</f>
        <v>0</v>
      </c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</row>
    <row r="289" spans="1:27" ht="22.5" customHeight="1">
      <c r="A289" s="10"/>
      <c r="B289" s="11">
        <v>52749</v>
      </c>
      <c r="C289" s="12">
        <f>SUMIF('주식 매매일지'!$J$11:$J$99999,YEAR(B289)&amp;"/"&amp;MONTH(B289),'주식 매매일지'!$M$11:$M$99999)</f>
        <v>0</v>
      </c>
      <c r="D289" s="12">
        <f>SUMIF('주식 매매일지'!$E$11:$E$99999,YEAR(B289)&amp;"/"&amp;MONTH(B289),'주식 매매일지'!$H$11:$H$99999)</f>
        <v>0</v>
      </c>
      <c r="E289" s="12">
        <f>SUMIF('주식 매매일지'!$J$11:$J$99999,YEAR(B289)&amp;"/"&amp;MONTH(B289),'주식 매매일지'!$T$11:$T$99999)</f>
        <v>0</v>
      </c>
      <c r="F289" s="12">
        <f>SUMIF('주식 매매일지'!$J$11:$J$99999,YEAR(B289)&amp;"/"&amp;MONTH(B289),'주식 매매일지'!$V$11:$V$99999)</f>
        <v>0</v>
      </c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</row>
    <row r="290" spans="1:27" ht="22.5" customHeight="1">
      <c r="A290" s="10"/>
      <c r="B290" s="11">
        <v>52779</v>
      </c>
      <c r="C290" s="12">
        <f>SUMIF('주식 매매일지'!$J$11:$J$99999,YEAR(B290)&amp;"/"&amp;MONTH(B290),'주식 매매일지'!$M$11:$M$99999)</f>
        <v>0</v>
      </c>
      <c r="D290" s="12">
        <f>SUMIF('주식 매매일지'!$E$11:$E$99999,YEAR(B290)&amp;"/"&amp;MONTH(B290),'주식 매매일지'!$H$11:$H$99999)</f>
        <v>0</v>
      </c>
      <c r="E290" s="12">
        <f>SUMIF('주식 매매일지'!$J$11:$J$99999,YEAR(B290)&amp;"/"&amp;MONTH(B290),'주식 매매일지'!$T$11:$T$99999)</f>
        <v>0</v>
      </c>
      <c r="F290" s="12">
        <f>SUMIF('주식 매매일지'!$J$11:$J$99999,YEAR(B290)&amp;"/"&amp;MONTH(B290),'주식 매매일지'!$V$11:$V$99999)</f>
        <v>0</v>
      </c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</row>
    <row r="291" spans="1:27" ht="22.5" customHeight="1">
      <c r="A291" s="10"/>
      <c r="B291" s="11">
        <v>52810</v>
      </c>
      <c r="C291" s="12">
        <f>SUMIF('주식 매매일지'!$J$11:$J$99999,YEAR(B291)&amp;"/"&amp;MONTH(B291),'주식 매매일지'!$M$11:$M$99999)</f>
        <v>0</v>
      </c>
      <c r="D291" s="12">
        <f>SUMIF('주식 매매일지'!$E$11:$E$99999,YEAR(B291)&amp;"/"&amp;MONTH(B291),'주식 매매일지'!$H$11:$H$99999)</f>
        <v>0</v>
      </c>
      <c r="E291" s="12">
        <f>SUMIF('주식 매매일지'!$J$11:$J$99999,YEAR(B291)&amp;"/"&amp;MONTH(B291),'주식 매매일지'!$T$11:$T$99999)</f>
        <v>0</v>
      </c>
      <c r="F291" s="12">
        <f>SUMIF('주식 매매일지'!$J$11:$J$99999,YEAR(B291)&amp;"/"&amp;MONTH(B291),'주식 매매일지'!$V$11:$V$99999)</f>
        <v>0</v>
      </c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</row>
    <row r="292" spans="1:27" ht="22.5" customHeight="1">
      <c r="A292" s="10"/>
      <c r="B292" s="11">
        <v>52841</v>
      </c>
      <c r="C292" s="12">
        <f>SUMIF('주식 매매일지'!$J$11:$J$99999,YEAR(B292)&amp;"/"&amp;MONTH(B292),'주식 매매일지'!$M$11:$M$99999)</f>
        <v>0</v>
      </c>
      <c r="D292" s="12">
        <f>SUMIF('주식 매매일지'!$E$11:$E$99999,YEAR(B292)&amp;"/"&amp;MONTH(B292),'주식 매매일지'!$H$11:$H$99999)</f>
        <v>0</v>
      </c>
      <c r="E292" s="12">
        <f>SUMIF('주식 매매일지'!$J$11:$J$99999,YEAR(B292)&amp;"/"&amp;MONTH(B292),'주식 매매일지'!$T$11:$T$99999)</f>
        <v>0</v>
      </c>
      <c r="F292" s="12">
        <f>SUMIF('주식 매매일지'!$J$11:$J$99999,YEAR(B292)&amp;"/"&amp;MONTH(B292),'주식 매매일지'!$V$11:$V$99999)</f>
        <v>0</v>
      </c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</row>
    <row r="293" spans="1:27" ht="22.5" customHeight="1">
      <c r="A293" s="10"/>
      <c r="B293" s="11">
        <v>52871</v>
      </c>
      <c r="C293" s="12">
        <f>SUMIF('주식 매매일지'!$J$11:$J$99999,YEAR(B293)&amp;"/"&amp;MONTH(B293),'주식 매매일지'!$M$11:$M$99999)</f>
        <v>0</v>
      </c>
      <c r="D293" s="12">
        <f>SUMIF('주식 매매일지'!$E$11:$E$99999,YEAR(B293)&amp;"/"&amp;MONTH(B293),'주식 매매일지'!$H$11:$H$99999)</f>
        <v>0</v>
      </c>
      <c r="E293" s="12">
        <f>SUMIF('주식 매매일지'!$J$11:$J$99999,YEAR(B293)&amp;"/"&amp;MONTH(B293),'주식 매매일지'!$T$11:$T$99999)</f>
        <v>0</v>
      </c>
      <c r="F293" s="12">
        <f>SUMIF('주식 매매일지'!$J$11:$J$99999,YEAR(B293)&amp;"/"&amp;MONTH(B293),'주식 매매일지'!$V$11:$V$99999)</f>
        <v>0</v>
      </c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</row>
    <row r="294" spans="1:27" ht="22.5" customHeight="1">
      <c r="A294" s="10"/>
      <c r="B294" s="11">
        <v>52902</v>
      </c>
      <c r="C294" s="12">
        <f>SUMIF('주식 매매일지'!$J$11:$J$99999,YEAR(B294)&amp;"/"&amp;MONTH(B294),'주식 매매일지'!$M$11:$M$99999)</f>
        <v>0</v>
      </c>
      <c r="D294" s="12">
        <f>SUMIF('주식 매매일지'!$E$11:$E$99999,YEAR(B294)&amp;"/"&amp;MONTH(B294),'주식 매매일지'!$H$11:$H$99999)</f>
        <v>0</v>
      </c>
      <c r="E294" s="12">
        <f>SUMIF('주식 매매일지'!$J$11:$J$99999,YEAR(B294)&amp;"/"&amp;MONTH(B294),'주식 매매일지'!$T$11:$T$99999)</f>
        <v>0</v>
      </c>
      <c r="F294" s="12">
        <f>SUMIF('주식 매매일지'!$J$11:$J$99999,YEAR(B294)&amp;"/"&amp;MONTH(B294),'주식 매매일지'!$V$11:$V$99999)</f>
        <v>0</v>
      </c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</row>
    <row r="295" spans="1:27" ht="22.5" customHeight="1">
      <c r="A295" s="10"/>
      <c r="B295" s="11">
        <v>52932</v>
      </c>
      <c r="C295" s="12">
        <f>SUMIF('주식 매매일지'!$J$11:$J$99999,YEAR(B295)&amp;"/"&amp;MONTH(B295),'주식 매매일지'!$M$11:$M$99999)</f>
        <v>0</v>
      </c>
      <c r="D295" s="12">
        <f>SUMIF('주식 매매일지'!$E$11:$E$99999,YEAR(B295)&amp;"/"&amp;MONTH(B295),'주식 매매일지'!$H$11:$H$99999)</f>
        <v>0</v>
      </c>
      <c r="E295" s="12">
        <f>SUMIF('주식 매매일지'!$J$11:$J$99999,YEAR(B295)&amp;"/"&amp;MONTH(B295),'주식 매매일지'!$T$11:$T$99999)</f>
        <v>0</v>
      </c>
      <c r="F295" s="12">
        <f>SUMIF('주식 매매일지'!$J$11:$J$99999,YEAR(B295)&amp;"/"&amp;MONTH(B295),'주식 매매일지'!$V$11:$V$99999)</f>
        <v>0</v>
      </c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</row>
    <row r="296" spans="1:27" ht="22.5" customHeight="1">
      <c r="A296" s="10"/>
      <c r="B296" s="11">
        <v>52963</v>
      </c>
      <c r="C296" s="12">
        <f>SUMIF('주식 매매일지'!$J$11:$J$99999,YEAR(B296)&amp;"/"&amp;MONTH(B296),'주식 매매일지'!$M$11:$M$99999)</f>
        <v>0</v>
      </c>
      <c r="D296" s="12">
        <f>SUMIF('주식 매매일지'!$E$11:$E$99999,YEAR(B296)&amp;"/"&amp;MONTH(B296),'주식 매매일지'!$H$11:$H$99999)</f>
        <v>0</v>
      </c>
      <c r="E296" s="12">
        <f>SUMIF('주식 매매일지'!$J$11:$J$99999,YEAR(B296)&amp;"/"&amp;MONTH(B296),'주식 매매일지'!$T$11:$T$99999)</f>
        <v>0</v>
      </c>
      <c r="F296" s="12">
        <f>SUMIF('주식 매매일지'!$J$11:$J$99999,YEAR(B296)&amp;"/"&amp;MONTH(B296),'주식 매매일지'!$V$11:$V$99999)</f>
        <v>0</v>
      </c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</row>
    <row r="297" spans="1:27" ht="22.5" customHeight="1">
      <c r="A297" s="10"/>
      <c r="B297" s="11">
        <v>52994</v>
      </c>
      <c r="C297" s="12">
        <f>SUMIF('주식 매매일지'!$J$11:$J$99999,YEAR(B297)&amp;"/"&amp;MONTH(B297),'주식 매매일지'!$M$11:$M$99999)</f>
        <v>0</v>
      </c>
      <c r="D297" s="12">
        <f>SUMIF('주식 매매일지'!$E$11:$E$99999,YEAR(B297)&amp;"/"&amp;MONTH(B297),'주식 매매일지'!$H$11:$H$99999)</f>
        <v>0</v>
      </c>
      <c r="E297" s="12">
        <f>SUMIF('주식 매매일지'!$J$11:$J$99999,YEAR(B297)&amp;"/"&amp;MONTH(B297),'주식 매매일지'!$T$11:$T$99999)</f>
        <v>0</v>
      </c>
      <c r="F297" s="12">
        <f>SUMIF('주식 매매일지'!$J$11:$J$99999,YEAR(B297)&amp;"/"&amp;MONTH(B297),'주식 매매일지'!$V$11:$V$99999)</f>
        <v>0</v>
      </c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</row>
    <row r="298" spans="1:27" ht="22.5" customHeight="1">
      <c r="A298" s="10"/>
      <c r="B298" s="11">
        <v>53022</v>
      </c>
      <c r="C298" s="12">
        <f>SUMIF('주식 매매일지'!$J$11:$J$99999,YEAR(B298)&amp;"/"&amp;MONTH(B298),'주식 매매일지'!$M$11:$M$99999)</f>
        <v>0</v>
      </c>
      <c r="D298" s="12">
        <f>SUMIF('주식 매매일지'!$E$11:$E$99999,YEAR(B298)&amp;"/"&amp;MONTH(B298),'주식 매매일지'!$H$11:$H$99999)</f>
        <v>0</v>
      </c>
      <c r="E298" s="12">
        <f>SUMIF('주식 매매일지'!$J$11:$J$99999,YEAR(B298)&amp;"/"&amp;MONTH(B298),'주식 매매일지'!$T$11:$T$99999)</f>
        <v>0</v>
      </c>
      <c r="F298" s="12">
        <f>SUMIF('주식 매매일지'!$J$11:$J$99999,YEAR(B298)&amp;"/"&amp;MONTH(B298),'주식 매매일지'!$V$11:$V$99999)</f>
        <v>0</v>
      </c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</row>
    <row r="299" spans="1:27" ht="22.5" customHeight="1">
      <c r="A299" s="10"/>
      <c r="B299" s="11">
        <v>53053</v>
      </c>
      <c r="C299" s="12">
        <f>SUMIF('주식 매매일지'!$J$11:$J$99999,YEAR(B299)&amp;"/"&amp;MONTH(B299),'주식 매매일지'!$M$11:$M$99999)</f>
        <v>0</v>
      </c>
      <c r="D299" s="12">
        <f>SUMIF('주식 매매일지'!$E$11:$E$99999,YEAR(B299)&amp;"/"&amp;MONTH(B299),'주식 매매일지'!$H$11:$H$99999)</f>
        <v>0</v>
      </c>
      <c r="E299" s="12">
        <f>SUMIF('주식 매매일지'!$J$11:$J$99999,YEAR(B299)&amp;"/"&amp;MONTH(B299),'주식 매매일지'!$T$11:$T$99999)</f>
        <v>0</v>
      </c>
      <c r="F299" s="12">
        <f>SUMIF('주식 매매일지'!$J$11:$J$99999,YEAR(B299)&amp;"/"&amp;MONTH(B299),'주식 매매일지'!$V$11:$V$99999)</f>
        <v>0</v>
      </c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</row>
    <row r="300" spans="1:27" ht="22.5" customHeight="1">
      <c r="A300" s="10"/>
      <c r="B300" s="11">
        <v>53083</v>
      </c>
      <c r="C300" s="12">
        <f>SUMIF('주식 매매일지'!$J$11:$J$99999,YEAR(B300)&amp;"/"&amp;MONTH(B300),'주식 매매일지'!$M$11:$M$99999)</f>
        <v>0</v>
      </c>
      <c r="D300" s="12">
        <f>SUMIF('주식 매매일지'!$E$11:$E$99999,YEAR(B300)&amp;"/"&amp;MONTH(B300),'주식 매매일지'!$H$11:$H$99999)</f>
        <v>0</v>
      </c>
      <c r="E300" s="12">
        <f>SUMIF('주식 매매일지'!$J$11:$J$99999,YEAR(B300)&amp;"/"&amp;MONTH(B300),'주식 매매일지'!$T$11:$T$99999)</f>
        <v>0</v>
      </c>
      <c r="F300" s="12">
        <f>SUMIF('주식 매매일지'!$J$11:$J$99999,YEAR(B300)&amp;"/"&amp;MONTH(B300),'주식 매매일지'!$V$11:$V$99999)</f>
        <v>0</v>
      </c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</row>
    <row r="301" spans="1:27" ht="22.5" customHeight="1">
      <c r="A301" s="10"/>
      <c r="B301" s="11">
        <v>53114</v>
      </c>
      <c r="C301" s="12">
        <f>SUMIF('주식 매매일지'!$J$11:$J$99999,YEAR(B301)&amp;"/"&amp;MONTH(B301),'주식 매매일지'!$M$11:$M$99999)</f>
        <v>0</v>
      </c>
      <c r="D301" s="12">
        <f>SUMIF('주식 매매일지'!$E$11:$E$99999,YEAR(B301)&amp;"/"&amp;MONTH(B301),'주식 매매일지'!$H$11:$H$99999)</f>
        <v>0</v>
      </c>
      <c r="E301" s="12">
        <f>SUMIF('주식 매매일지'!$J$11:$J$99999,YEAR(B301)&amp;"/"&amp;MONTH(B301),'주식 매매일지'!$T$11:$T$99999)</f>
        <v>0</v>
      </c>
      <c r="F301" s="12">
        <f>SUMIF('주식 매매일지'!$J$11:$J$99999,YEAR(B301)&amp;"/"&amp;MONTH(B301),'주식 매매일지'!$V$11:$V$99999)</f>
        <v>0</v>
      </c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</row>
    <row r="302" spans="1:27" ht="22.5" customHeight="1">
      <c r="A302" s="10"/>
      <c r="B302" s="11">
        <v>53144</v>
      </c>
      <c r="C302" s="12">
        <f>SUMIF('주식 매매일지'!$J$11:$J$99999,YEAR(B302)&amp;"/"&amp;MONTH(B302),'주식 매매일지'!$M$11:$M$99999)</f>
        <v>0</v>
      </c>
      <c r="D302" s="12">
        <f>SUMIF('주식 매매일지'!$E$11:$E$99999,YEAR(B302)&amp;"/"&amp;MONTH(B302),'주식 매매일지'!$H$11:$H$99999)</f>
        <v>0</v>
      </c>
      <c r="E302" s="12">
        <f>SUMIF('주식 매매일지'!$J$11:$J$99999,YEAR(B302)&amp;"/"&amp;MONTH(B302),'주식 매매일지'!$T$11:$T$99999)</f>
        <v>0</v>
      </c>
      <c r="F302" s="12">
        <f>SUMIF('주식 매매일지'!$J$11:$J$99999,YEAR(B302)&amp;"/"&amp;MONTH(B302),'주식 매매일지'!$V$11:$V$99999)</f>
        <v>0</v>
      </c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</row>
    <row r="303" spans="1:27" ht="22.5" customHeight="1">
      <c r="A303" s="10"/>
      <c r="B303" s="11">
        <v>53175</v>
      </c>
      <c r="C303" s="12">
        <f>SUMIF('주식 매매일지'!$J$11:$J$99999,YEAR(B303)&amp;"/"&amp;MONTH(B303),'주식 매매일지'!$M$11:$M$99999)</f>
        <v>0</v>
      </c>
      <c r="D303" s="12">
        <f>SUMIF('주식 매매일지'!$E$11:$E$99999,YEAR(B303)&amp;"/"&amp;MONTH(B303),'주식 매매일지'!$H$11:$H$99999)</f>
        <v>0</v>
      </c>
      <c r="E303" s="12">
        <f>SUMIF('주식 매매일지'!$J$11:$J$99999,YEAR(B303)&amp;"/"&amp;MONTH(B303),'주식 매매일지'!$T$11:$T$99999)</f>
        <v>0</v>
      </c>
      <c r="F303" s="12">
        <f>SUMIF('주식 매매일지'!$J$11:$J$99999,YEAR(B303)&amp;"/"&amp;MONTH(B303),'주식 매매일지'!$V$11:$V$99999)</f>
        <v>0</v>
      </c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</row>
    <row r="304" spans="1:27" ht="22.5" customHeight="1">
      <c r="A304" s="10"/>
      <c r="B304" s="11">
        <v>53206</v>
      </c>
      <c r="C304" s="12">
        <f>SUMIF('주식 매매일지'!$J$11:$J$99999,YEAR(B304)&amp;"/"&amp;MONTH(B304),'주식 매매일지'!$M$11:$M$99999)</f>
        <v>0</v>
      </c>
      <c r="D304" s="12">
        <f>SUMIF('주식 매매일지'!$E$11:$E$99999,YEAR(B304)&amp;"/"&amp;MONTH(B304),'주식 매매일지'!$H$11:$H$99999)</f>
        <v>0</v>
      </c>
      <c r="E304" s="12">
        <f>SUMIF('주식 매매일지'!$J$11:$J$99999,YEAR(B304)&amp;"/"&amp;MONTH(B304),'주식 매매일지'!$T$11:$T$99999)</f>
        <v>0</v>
      </c>
      <c r="F304" s="12">
        <f>SUMIF('주식 매매일지'!$J$11:$J$99999,YEAR(B304)&amp;"/"&amp;MONTH(B304),'주식 매매일지'!$V$11:$V$99999)</f>
        <v>0</v>
      </c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</row>
    <row r="305" spans="1:27" ht="22.5" customHeight="1">
      <c r="A305" s="10"/>
      <c r="B305" s="11">
        <v>53236</v>
      </c>
      <c r="C305" s="12">
        <f>SUMIF('주식 매매일지'!$J$11:$J$99999,YEAR(B305)&amp;"/"&amp;MONTH(B305),'주식 매매일지'!$M$11:$M$99999)</f>
        <v>0</v>
      </c>
      <c r="D305" s="12">
        <f>SUMIF('주식 매매일지'!$E$11:$E$99999,YEAR(B305)&amp;"/"&amp;MONTH(B305),'주식 매매일지'!$H$11:$H$99999)</f>
        <v>0</v>
      </c>
      <c r="E305" s="12">
        <f>SUMIF('주식 매매일지'!$J$11:$J$99999,YEAR(B305)&amp;"/"&amp;MONTH(B305),'주식 매매일지'!$T$11:$T$99999)</f>
        <v>0</v>
      </c>
      <c r="F305" s="12">
        <f>SUMIF('주식 매매일지'!$J$11:$J$99999,YEAR(B305)&amp;"/"&amp;MONTH(B305),'주식 매매일지'!$V$11:$V$99999)</f>
        <v>0</v>
      </c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</row>
    <row r="306" spans="1:27" ht="22.5" customHeight="1">
      <c r="A306" s="10"/>
      <c r="B306" s="11">
        <v>53267</v>
      </c>
      <c r="C306" s="12">
        <f>SUMIF('주식 매매일지'!$J$11:$J$99999,YEAR(B306)&amp;"/"&amp;MONTH(B306),'주식 매매일지'!$M$11:$M$99999)</f>
        <v>0</v>
      </c>
      <c r="D306" s="12">
        <f>SUMIF('주식 매매일지'!$E$11:$E$99999,YEAR(B306)&amp;"/"&amp;MONTH(B306),'주식 매매일지'!$H$11:$H$99999)</f>
        <v>0</v>
      </c>
      <c r="E306" s="12">
        <f>SUMIF('주식 매매일지'!$J$11:$J$99999,YEAR(B306)&amp;"/"&amp;MONTH(B306),'주식 매매일지'!$T$11:$T$99999)</f>
        <v>0</v>
      </c>
      <c r="F306" s="12">
        <f>SUMIF('주식 매매일지'!$J$11:$J$99999,YEAR(B306)&amp;"/"&amp;MONTH(B306),'주식 매매일지'!$V$11:$V$99999)</f>
        <v>0</v>
      </c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</row>
    <row r="307" spans="1:27" ht="22.5" customHeight="1">
      <c r="A307" s="10"/>
      <c r="B307" s="11">
        <v>53297</v>
      </c>
      <c r="C307" s="12">
        <f>SUMIF('주식 매매일지'!$J$11:$J$99999,YEAR(B307)&amp;"/"&amp;MONTH(B307),'주식 매매일지'!$M$11:$M$99999)</f>
        <v>0</v>
      </c>
      <c r="D307" s="12">
        <f>SUMIF('주식 매매일지'!$E$11:$E$99999,YEAR(B307)&amp;"/"&amp;MONTH(B307),'주식 매매일지'!$H$11:$H$99999)</f>
        <v>0</v>
      </c>
      <c r="E307" s="12">
        <f>SUMIF('주식 매매일지'!$J$11:$J$99999,YEAR(B307)&amp;"/"&amp;MONTH(B307),'주식 매매일지'!$T$11:$T$99999)</f>
        <v>0</v>
      </c>
      <c r="F307" s="12">
        <f>SUMIF('주식 매매일지'!$J$11:$J$99999,YEAR(B307)&amp;"/"&amp;MONTH(B307),'주식 매매일지'!$V$11:$V$99999)</f>
        <v>0</v>
      </c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</row>
    <row r="308" spans="1:27" ht="22.5" customHeight="1">
      <c r="A308" s="10"/>
      <c r="B308" s="11">
        <v>53328</v>
      </c>
      <c r="C308" s="12">
        <f>SUMIF('주식 매매일지'!$J$11:$J$99999,YEAR(B308)&amp;"/"&amp;MONTH(B308),'주식 매매일지'!$M$11:$M$99999)</f>
        <v>0</v>
      </c>
      <c r="D308" s="12">
        <f>SUMIF('주식 매매일지'!$E$11:$E$99999,YEAR(B308)&amp;"/"&amp;MONTH(B308),'주식 매매일지'!$H$11:$H$99999)</f>
        <v>0</v>
      </c>
      <c r="E308" s="12">
        <f>SUMIF('주식 매매일지'!$J$11:$J$99999,YEAR(B308)&amp;"/"&amp;MONTH(B308),'주식 매매일지'!$T$11:$T$99999)</f>
        <v>0</v>
      </c>
      <c r="F308" s="12">
        <f>SUMIF('주식 매매일지'!$J$11:$J$99999,YEAR(B308)&amp;"/"&amp;MONTH(B308),'주식 매매일지'!$V$11:$V$99999)</f>
        <v>0</v>
      </c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</row>
    <row r="309" spans="1:27" ht="22.5" customHeight="1">
      <c r="A309" s="10"/>
      <c r="B309" s="11">
        <v>53359</v>
      </c>
      <c r="C309" s="12">
        <f>SUMIF('주식 매매일지'!$J$11:$J$99999,YEAR(B309)&amp;"/"&amp;MONTH(B309),'주식 매매일지'!$M$11:$M$99999)</f>
        <v>0</v>
      </c>
      <c r="D309" s="12">
        <f>SUMIF('주식 매매일지'!$E$11:$E$99999,YEAR(B309)&amp;"/"&amp;MONTH(B309),'주식 매매일지'!$H$11:$H$99999)</f>
        <v>0</v>
      </c>
      <c r="E309" s="12">
        <f>SUMIF('주식 매매일지'!$J$11:$J$99999,YEAR(B309)&amp;"/"&amp;MONTH(B309),'주식 매매일지'!$T$11:$T$99999)</f>
        <v>0</v>
      </c>
      <c r="F309" s="12">
        <f>SUMIF('주식 매매일지'!$J$11:$J$99999,YEAR(B309)&amp;"/"&amp;MONTH(B309),'주식 매매일지'!$V$11:$V$99999)</f>
        <v>0</v>
      </c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</row>
    <row r="310" spans="1:27" ht="22.5" customHeight="1">
      <c r="A310" s="10"/>
      <c r="B310" s="11">
        <v>53387</v>
      </c>
      <c r="C310" s="12">
        <f>SUMIF('주식 매매일지'!$J$11:$J$99999,YEAR(B310)&amp;"/"&amp;MONTH(B310),'주식 매매일지'!$M$11:$M$99999)</f>
        <v>0</v>
      </c>
      <c r="D310" s="12">
        <f>SUMIF('주식 매매일지'!$E$11:$E$99999,YEAR(B310)&amp;"/"&amp;MONTH(B310),'주식 매매일지'!$H$11:$H$99999)</f>
        <v>0</v>
      </c>
      <c r="E310" s="12">
        <f>SUMIF('주식 매매일지'!$J$11:$J$99999,YEAR(B310)&amp;"/"&amp;MONTH(B310),'주식 매매일지'!$T$11:$T$99999)</f>
        <v>0</v>
      </c>
      <c r="F310" s="12">
        <f>SUMIF('주식 매매일지'!$J$11:$J$99999,YEAR(B310)&amp;"/"&amp;MONTH(B310),'주식 매매일지'!$V$11:$V$99999)</f>
        <v>0</v>
      </c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</row>
    <row r="311" spans="1:27" ht="22.5" customHeight="1">
      <c r="A311" s="10"/>
      <c r="B311" s="11">
        <v>53418</v>
      </c>
      <c r="C311" s="12">
        <f>SUMIF('주식 매매일지'!$J$11:$J$99999,YEAR(B311)&amp;"/"&amp;MONTH(B311),'주식 매매일지'!$M$11:$M$99999)</f>
        <v>0</v>
      </c>
      <c r="D311" s="12">
        <f>SUMIF('주식 매매일지'!$E$11:$E$99999,YEAR(B311)&amp;"/"&amp;MONTH(B311),'주식 매매일지'!$H$11:$H$99999)</f>
        <v>0</v>
      </c>
      <c r="E311" s="12">
        <f>SUMIF('주식 매매일지'!$J$11:$J$99999,YEAR(B311)&amp;"/"&amp;MONTH(B311),'주식 매매일지'!$T$11:$T$99999)</f>
        <v>0</v>
      </c>
      <c r="F311" s="12">
        <f>SUMIF('주식 매매일지'!$J$11:$J$99999,YEAR(B311)&amp;"/"&amp;MONTH(B311),'주식 매매일지'!$V$11:$V$99999)</f>
        <v>0</v>
      </c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</row>
    <row r="312" spans="1:27" ht="22.5" customHeight="1">
      <c r="A312" s="10"/>
      <c r="B312" s="11">
        <v>53448</v>
      </c>
      <c r="C312" s="12">
        <f>SUMIF('주식 매매일지'!$J$11:$J$99999,YEAR(B312)&amp;"/"&amp;MONTH(B312),'주식 매매일지'!$M$11:$M$99999)</f>
        <v>0</v>
      </c>
      <c r="D312" s="12">
        <f>SUMIF('주식 매매일지'!$E$11:$E$99999,YEAR(B312)&amp;"/"&amp;MONTH(B312),'주식 매매일지'!$H$11:$H$99999)</f>
        <v>0</v>
      </c>
      <c r="E312" s="12">
        <f>SUMIF('주식 매매일지'!$J$11:$J$99999,YEAR(B312)&amp;"/"&amp;MONTH(B312),'주식 매매일지'!$T$11:$T$99999)</f>
        <v>0</v>
      </c>
      <c r="F312" s="12">
        <f>SUMIF('주식 매매일지'!$J$11:$J$99999,YEAR(B312)&amp;"/"&amp;MONTH(B312),'주식 매매일지'!$V$11:$V$99999)</f>
        <v>0</v>
      </c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</row>
    <row r="313" spans="1:27" ht="22.5" customHeight="1">
      <c r="A313" s="10"/>
      <c r="B313" s="11">
        <v>53479</v>
      </c>
      <c r="C313" s="12">
        <f>SUMIF('주식 매매일지'!$J$11:$J$99999,YEAR(B313)&amp;"/"&amp;MONTH(B313),'주식 매매일지'!$M$11:$M$99999)</f>
        <v>0</v>
      </c>
      <c r="D313" s="12">
        <f>SUMIF('주식 매매일지'!$E$11:$E$99999,YEAR(B313)&amp;"/"&amp;MONTH(B313),'주식 매매일지'!$H$11:$H$99999)</f>
        <v>0</v>
      </c>
      <c r="E313" s="12">
        <f>SUMIF('주식 매매일지'!$J$11:$J$99999,YEAR(B313)&amp;"/"&amp;MONTH(B313),'주식 매매일지'!$T$11:$T$99999)</f>
        <v>0</v>
      </c>
      <c r="F313" s="12">
        <f>SUMIF('주식 매매일지'!$J$11:$J$99999,YEAR(B313)&amp;"/"&amp;MONTH(B313),'주식 매매일지'!$V$11:$V$99999)</f>
        <v>0</v>
      </c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</row>
    <row r="314" spans="1:27" ht="22.5" customHeight="1">
      <c r="A314" s="10"/>
      <c r="B314" s="11">
        <v>53509</v>
      </c>
      <c r="C314" s="12">
        <f>SUMIF('주식 매매일지'!$J$11:$J$99999,YEAR(B314)&amp;"/"&amp;MONTH(B314),'주식 매매일지'!$M$11:$M$99999)</f>
        <v>0</v>
      </c>
      <c r="D314" s="12">
        <f>SUMIF('주식 매매일지'!$E$11:$E$99999,YEAR(B314)&amp;"/"&amp;MONTH(B314),'주식 매매일지'!$H$11:$H$99999)</f>
        <v>0</v>
      </c>
      <c r="E314" s="12">
        <f>SUMIF('주식 매매일지'!$J$11:$J$99999,YEAR(B314)&amp;"/"&amp;MONTH(B314),'주식 매매일지'!$T$11:$T$99999)</f>
        <v>0</v>
      </c>
      <c r="F314" s="12">
        <f>SUMIF('주식 매매일지'!$J$11:$J$99999,YEAR(B314)&amp;"/"&amp;MONTH(B314),'주식 매매일지'!$V$11:$V$99999)</f>
        <v>0</v>
      </c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</row>
    <row r="315" spans="1:27" ht="22.5" customHeight="1">
      <c r="A315" s="10"/>
      <c r="B315" s="11">
        <v>53540</v>
      </c>
      <c r="C315" s="12">
        <f>SUMIF('주식 매매일지'!$J$11:$J$99999,YEAR(B315)&amp;"/"&amp;MONTH(B315),'주식 매매일지'!$M$11:$M$99999)</f>
        <v>0</v>
      </c>
      <c r="D315" s="12">
        <f>SUMIF('주식 매매일지'!$E$11:$E$99999,YEAR(B315)&amp;"/"&amp;MONTH(B315),'주식 매매일지'!$H$11:$H$99999)</f>
        <v>0</v>
      </c>
      <c r="E315" s="12">
        <f>SUMIF('주식 매매일지'!$J$11:$J$99999,YEAR(B315)&amp;"/"&amp;MONTH(B315),'주식 매매일지'!$T$11:$T$99999)</f>
        <v>0</v>
      </c>
      <c r="F315" s="12">
        <f>SUMIF('주식 매매일지'!$J$11:$J$99999,YEAR(B315)&amp;"/"&amp;MONTH(B315),'주식 매매일지'!$V$11:$V$99999)</f>
        <v>0</v>
      </c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</row>
    <row r="316" spans="1:27" ht="22.5" customHeight="1">
      <c r="A316" s="10"/>
      <c r="B316" s="11">
        <v>53571</v>
      </c>
      <c r="C316" s="12">
        <f>SUMIF('주식 매매일지'!$J$11:$J$99999,YEAR(B316)&amp;"/"&amp;MONTH(B316),'주식 매매일지'!$M$11:$M$99999)</f>
        <v>0</v>
      </c>
      <c r="D316" s="12">
        <f>SUMIF('주식 매매일지'!$E$11:$E$99999,YEAR(B316)&amp;"/"&amp;MONTH(B316),'주식 매매일지'!$H$11:$H$99999)</f>
        <v>0</v>
      </c>
      <c r="E316" s="12">
        <f>SUMIF('주식 매매일지'!$J$11:$J$99999,YEAR(B316)&amp;"/"&amp;MONTH(B316),'주식 매매일지'!$T$11:$T$99999)</f>
        <v>0</v>
      </c>
      <c r="F316" s="12">
        <f>SUMIF('주식 매매일지'!$J$11:$J$99999,YEAR(B316)&amp;"/"&amp;MONTH(B316),'주식 매매일지'!$V$11:$V$99999)</f>
        <v>0</v>
      </c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</row>
    <row r="317" spans="1:27" ht="22.5" customHeight="1">
      <c r="A317" s="10"/>
      <c r="B317" s="11">
        <v>53601</v>
      </c>
      <c r="C317" s="12">
        <f>SUMIF('주식 매매일지'!$J$11:$J$99999,YEAR(B317)&amp;"/"&amp;MONTH(B317),'주식 매매일지'!$M$11:$M$99999)</f>
        <v>0</v>
      </c>
      <c r="D317" s="12">
        <f>SUMIF('주식 매매일지'!$E$11:$E$99999,YEAR(B317)&amp;"/"&amp;MONTH(B317),'주식 매매일지'!$H$11:$H$99999)</f>
        <v>0</v>
      </c>
      <c r="E317" s="12">
        <f>SUMIF('주식 매매일지'!$J$11:$J$99999,YEAR(B317)&amp;"/"&amp;MONTH(B317),'주식 매매일지'!$T$11:$T$99999)</f>
        <v>0</v>
      </c>
      <c r="F317" s="12">
        <f>SUMIF('주식 매매일지'!$J$11:$J$99999,YEAR(B317)&amp;"/"&amp;MONTH(B317),'주식 매매일지'!$V$11:$V$99999)</f>
        <v>0</v>
      </c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</row>
    <row r="318" spans="1:27" ht="22.5" customHeight="1">
      <c r="A318" s="10"/>
      <c r="B318" s="11">
        <v>53632</v>
      </c>
      <c r="C318" s="12">
        <f>SUMIF('주식 매매일지'!$J$11:$J$99999,YEAR(B318)&amp;"/"&amp;MONTH(B318),'주식 매매일지'!$M$11:$M$99999)</f>
        <v>0</v>
      </c>
      <c r="D318" s="12">
        <f>SUMIF('주식 매매일지'!$E$11:$E$99999,YEAR(B318)&amp;"/"&amp;MONTH(B318),'주식 매매일지'!$H$11:$H$99999)</f>
        <v>0</v>
      </c>
      <c r="E318" s="12">
        <f>SUMIF('주식 매매일지'!$J$11:$J$99999,YEAR(B318)&amp;"/"&amp;MONTH(B318),'주식 매매일지'!$T$11:$T$99999)</f>
        <v>0</v>
      </c>
      <c r="F318" s="12">
        <f>SUMIF('주식 매매일지'!$J$11:$J$99999,YEAR(B318)&amp;"/"&amp;MONTH(B318),'주식 매매일지'!$V$11:$V$99999)</f>
        <v>0</v>
      </c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</row>
    <row r="319" spans="1:27" ht="22.5" customHeight="1">
      <c r="A319" s="10"/>
      <c r="B319" s="11">
        <v>53662</v>
      </c>
      <c r="C319" s="12">
        <f>SUMIF('주식 매매일지'!$J$11:$J$99999,YEAR(B319)&amp;"/"&amp;MONTH(B319),'주식 매매일지'!$M$11:$M$99999)</f>
        <v>0</v>
      </c>
      <c r="D319" s="12">
        <f>SUMIF('주식 매매일지'!$E$11:$E$99999,YEAR(B319)&amp;"/"&amp;MONTH(B319),'주식 매매일지'!$H$11:$H$99999)</f>
        <v>0</v>
      </c>
      <c r="E319" s="12">
        <f>SUMIF('주식 매매일지'!$J$11:$J$99999,YEAR(B319)&amp;"/"&amp;MONTH(B319),'주식 매매일지'!$T$11:$T$99999)</f>
        <v>0</v>
      </c>
      <c r="F319" s="12">
        <f>SUMIF('주식 매매일지'!$J$11:$J$99999,YEAR(B319)&amp;"/"&amp;MONTH(B319),'주식 매매일지'!$V$11:$V$99999)</f>
        <v>0</v>
      </c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</row>
    <row r="320" spans="1:27" ht="22.5" customHeight="1">
      <c r="A320" s="10"/>
      <c r="B320" s="11">
        <v>53693</v>
      </c>
      <c r="C320" s="12">
        <f>SUMIF('주식 매매일지'!$J$11:$J$99999,YEAR(B320)&amp;"/"&amp;MONTH(B320),'주식 매매일지'!$M$11:$M$99999)</f>
        <v>0</v>
      </c>
      <c r="D320" s="12">
        <f>SUMIF('주식 매매일지'!$E$11:$E$99999,YEAR(B320)&amp;"/"&amp;MONTH(B320),'주식 매매일지'!$H$11:$H$99999)</f>
        <v>0</v>
      </c>
      <c r="E320" s="12">
        <f>SUMIF('주식 매매일지'!$J$11:$J$99999,YEAR(B320)&amp;"/"&amp;MONTH(B320),'주식 매매일지'!$T$11:$T$99999)</f>
        <v>0</v>
      </c>
      <c r="F320" s="12">
        <f>SUMIF('주식 매매일지'!$J$11:$J$99999,YEAR(B320)&amp;"/"&amp;MONTH(B320),'주식 매매일지'!$V$11:$V$99999)</f>
        <v>0</v>
      </c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</row>
    <row r="321" spans="1:27" ht="22.5" customHeight="1">
      <c r="A321" s="10"/>
      <c r="B321" s="11">
        <v>53724</v>
      </c>
      <c r="C321" s="12">
        <f>SUMIF('주식 매매일지'!$J$11:$J$99999,YEAR(B321)&amp;"/"&amp;MONTH(B321),'주식 매매일지'!$M$11:$M$99999)</f>
        <v>0</v>
      </c>
      <c r="D321" s="12">
        <f>SUMIF('주식 매매일지'!$E$11:$E$99999,YEAR(B321)&amp;"/"&amp;MONTH(B321),'주식 매매일지'!$H$11:$H$99999)</f>
        <v>0</v>
      </c>
      <c r="E321" s="12">
        <f>SUMIF('주식 매매일지'!$J$11:$J$99999,YEAR(B321)&amp;"/"&amp;MONTH(B321),'주식 매매일지'!$T$11:$T$99999)</f>
        <v>0</v>
      </c>
      <c r="F321" s="12">
        <f>SUMIF('주식 매매일지'!$J$11:$J$99999,YEAR(B321)&amp;"/"&amp;MONTH(B321),'주식 매매일지'!$V$11:$V$99999)</f>
        <v>0</v>
      </c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</row>
    <row r="322" spans="1:27" ht="22.5" customHeight="1">
      <c r="A322" s="10"/>
      <c r="B322" s="11">
        <v>53752</v>
      </c>
      <c r="C322" s="12">
        <f>SUMIF('주식 매매일지'!$J$11:$J$99999,YEAR(B322)&amp;"/"&amp;MONTH(B322),'주식 매매일지'!$M$11:$M$99999)</f>
        <v>0</v>
      </c>
      <c r="D322" s="12">
        <f>SUMIF('주식 매매일지'!$E$11:$E$99999,YEAR(B322)&amp;"/"&amp;MONTH(B322),'주식 매매일지'!$H$11:$H$99999)</f>
        <v>0</v>
      </c>
      <c r="E322" s="12">
        <f>SUMIF('주식 매매일지'!$J$11:$J$99999,YEAR(B322)&amp;"/"&amp;MONTH(B322),'주식 매매일지'!$T$11:$T$99999)</f>
        <v>0</v>
      </c>
      <c r="F322" s="12">
        <f>SUMIF('주식 매매일지'!$J$11:$J$99999,YEAR(B322)&amp;"/"&amp;MONTH(B322),'주식 매매일지'!$V$11:$V$99999)</f>
        <v>0</v>
      </c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</row>
    <row r="323" spans="1:27" ht="22.5" customHeight="1">
      <c r="A323" s="10"/>
      <c r="B323" s="11">
        <v>53783</v>
      </c>
      <c r="C323" s="12">
        <f>SUMIF('주식 매매일지'!$J$11:$J$99999,YEAR(B323)&amp;"/"&amp;MONTH(B323),'주식 매매일지'!$M$11:$M$99999)</f>
        <v>0</v>
      </c>
      <c r="D323" s="12">
        <f>SUMIF('주식 매매일지'!$E$11:$E$99999,YEAR(B323)&amp;"/"&amp;MONTH(B323),'주식 매매일지'!$H$11:$H$99999)</f>
        <v>0</v>
      </c>
      <c r="E323" s="12">
        <f>SUMIF('주식 매매일지'!$J$11:$J$99999,YEAR(B323)&amp;"/"&amp;MONTH(B323),'주식 매매일지'!$T$11:$T$99999)</f>
        <v>0</v>
      </c>
      <c r="F323" s="12">
        <f>SUMIF('주식 매매일지'!$J$11:$J$99999,YEAR(B323)&amp;"/"&amp;MONTH(B323),'주식 매매일지'!$V$11:$V$99999)</f>
        <v>0</v>
      </c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</row>
    <row r="324" spans="1:27" ht="22.5" customHeight="1">
      <c r="A324" s="10"/>
      <c r="B324" s="11">
        <v>53813</v>
      </c>
      <c r="C324" s="12">
        <f>SUMIF('주식 매매일지'!$J$11:$J$99999,YEAR(B324)&amp;"/"&amp;MONTH(B324),'주식 매매일지'!$M$11:$M$99999)</f>
        <v>0</v>
      </c>
      <c r="D324" s="12">
        <f>SUMIF('주식 매매일지'!$E$11:$E$99999,YEAR(B324)&amp;"/"&amp;MONTH(B324),'주식 매매일지'!$H$11:$H$99999)</f>
        <v>0</v>
      </c>
      <c r="E324" s="12">
        <f>SUMIF('주식 매매일지'!$J$11:$J$99999,YEAR(B324)&amp;"/"&amp;MONTH(B324),'주식 매매일지'!$T$11:$T$99999)</f>
        <v>0</v>
      </c>
      <c r="F324" s="12">
        <f>SUMIF('주식 매매일지'!$J$11:$J$99999,YEAR(B324)&amp;"/"&amp;MONTH(B324),'주식 매매일지'!$V$11:$V$99999)</f>
        <v>0</v>
      </c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</row>
    <row r="325" spans="1:27" ht="22.5" customHeight="1">
      <c r="A325" s="10"/>
      <c r="B325" s="11">
        <v>53844</v>
      </c>
      <c r="C325" s="12">
        <f>SUMIF('주식 매매일지'!$J$11:$J$99999,YEAR(B325)&amp;"/"&amp;MONTH(B325),'주식 매매일지'!$M$11:$M$99999)</f>
        <v>0</v>
      </c>
      <c r="D325" s="12">
        <f>SUMIF('주식 매매일지'!$E$11:$E$99999,YEAR(B325)&amp;"/"&amp;MONTH(B325),'주식 매매일지'!$H$11:$H$99999)</f>
        <v>0</v>
      </c>
      <c r="E325" s="12">
        <f>SUMIF('주식 매매일지'!$J$11:$J$99999,YEAR(B325)&amp;"/"&amp;MONTH(B325),'주식 매매일지'!$T$11:$T$99999)</f>
        <v>0</v>
      </c>
      <c r="F325" s="12">
        <f>SUMIF('주식 매매일지'!$J$11:$J$99999,YEAR(B325)&amp;"/"&amp;MONTH(B325),'주식 매매일지'!$V$11:$V$99999)</f>
        <v>0</v>
      </c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</row>
    <row r="326" spans="1:27" ht="22.5" customHeight="1">
      <c r="A326" s="10"/>
      <c r="B326" s="11">
        <v>53874</v>
      </c>
      <c r="C326" s="12">
        <f>SUMIF('주식 매매일지'!$J$11:$J$99999,YEAR(B326)&amp;"/"&amp;MONTH(B326),'주식 매매일지'!$M$11:$M$99999)</f>
        <v>0</v>
      </c>
      <c r="D326" s="12">
        <f>SUMIF('주식 매매일지'!$E$11:$E$99999,YEAR(B326)&amp;"/"&amp;MONTH(B326),'주식 매매일지'!$H$11:$H$99999)</f>
        <v>0</v>
      </c>
      <c r="E326" s="12">
        <f>SUMIF('주식 매매일지'!$J$11:$J$99999,YEAR(B326)&amp;"/"&amp;MONTH(B326),'주식 매매일지'!$T$11:$T$99999)</f>
        <v>0</v>
      </c>
      <c r="F326" s="12">
        <f>SUMIF('주식 매매일지'!$J$11:$J$99999,YEAR(B326)&amp;"/"&amp;MONTH(B326),'주식 매매일지'!$V$11:$V$99999)</f>
        <v>0</v>
      </c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</row>
    <row r="327" spans="1:27" ht="22.5" customHeight="1">
      <c r="A327" s="10"/>
      <c r="B327" s="11">
        <v>53905</v>
      </c>
      <c r="C327" s="12">
        <f>SUMIF('주식 매매일지'!$J$11:$J$99999,YEAR(B327)&amp;"/"&amp;MONTH(B327),'주식 매매일지'!$M$11:$M$99999)</f>
        <v>0</v>
      </c>
      <c r="D327" s="12">
        <f>SUMIF('주식 매매일지'!$E$11:$E$99999,YEAR(B327)&amp;"/"&amp;MONTH(B327),'주식 매매일지'!$H$11:$H$99999)</f>
        <v>0</v>
      </c>
      <c r="E327" s="12">
        <f>SUMIF('주식 매매일지'!$J$11:$J$99999,YEAR(B327)&amp;"/"&amp;MONTH(B327),'주식 매매일지'!$T$11:$T$99999)</f>
        <v>0</v>
      </c>
      <c r="F327" s="12">
        <f>SUMIF('주식 매매일지'!$J$11:$J$99999,YEAR(B327)&amp;"/"&amp;MONTH(B327),'주식 매매일지'!$V$11:$V$99999)</f>
        <v>0</v>
      </c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</row>
    <row r="328" spans="1:27" ht="22.5" customHeight="1">
      <c r="A328" s="10"/>
      <c r="B328" s="11">
        <v>53936</v>
      </c>
      <c r="C328" s="12">
        <f>SUMIF('주식 매매일지'!$J$11:$J$99999,YEAR(B328)&amp;"/"&amp;MONTH(B328),'주식 매매일지'!$M$11:$M$99999)</f>
        <v>0</v>
      </c>
      <c r="D328" s="12">
        <f>SUMIF('주식 매매일지'!$E$11:$E$99999,YEAR(B328)&amp;"/"&amp;MONTH(B328),'주식 매매일지'!$H$11:$H$99999)</f>
        <v>0</v>
      </c>
      <c r="E328" s="12">
        <f>SUMIF('주식 매매일지'!$J$11:$J$99999,YEAR(B328)&amp;"/"&amp;MONTH(B328),'주식 매매일지'!$T$11:$T$99999)</f>
        <v>0</v>
      </c>
      <c r="F328" s="12">
        <f>SUMIF('주식 매매일지'!$J$11:$J$99999,YEAR(B328)&amp;"/"&amp;MONTH(B328),'주식 매매일지'!$V$11:$V$99999)</f>
        <v>0</v>
      </c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</row>
    <row r="329" spans="1:27" ht="22.5" customHeight="1">
      <c r="A329" s="10"/>
      <c r="B329" s="11">
        <v>53966</v>
      </c>
      <c r="C329" s="12">
        <f>SUMIF('주식 매매일지'!$J$11:$J$99999,YEAR(B329)&amp;"/"&amp;MONTH(B329),'주식 매매일지'!$M$11:$M$99999)</f>
        <v>0</v>
      </c>
      <c r="D329" s="12">
        <f>SUMIF('주식 매매일지'!$E$11:$E$99999,YEAR(B329)&amp;"/"&amp;MONTH(B329),'주식 매매일지'!$H$11:$H$99999)</f>
        <v>0</v>
      </c>
      <c r="E329" s="12">
        <f>SUMIF('주식 매매일지'!$J$11:$J$99999,YEAR(B329)&amp;"/"&amp;MONTH(B329),'주식 매매일지'!$T$11:$T$99999)</f>
        <v>0</v>
      </c>
      <c r="F329" s="12">
        <f>SUMIF('주식 매매일지'!$J$11:$J$99999,YEAR(B329)&amp;"/"&amp;MONTH(B329),'주식 매매일지'!$V$11:$V$99999)</f>
        <v>0</v>
      </c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</row>
    <row r="330" spans="1:27" ht="22.5" customHeight="1">
      <c r="A330" s="10"/>
      <c r="B330" s="11">
        <v>53997</v>
      </c>
      <c r="C330" s="12">
        <f>SUMIF('주식 매매일지'!$J$11:$J$99999,YEAR(B330)&amp;"/"&amp;MONTH(B330),'주식 매매일지'!$M$11:$M$99999)</f>
        <v>0</v>
      </c>
      <c r="D330" s="12">
        <f>SUMIF('주식 매매일지'!$E$11:$E$99999,YEAR(B330)&amp;"/"&amp;MONTH(B330),'주식 매매일지'!$H$11:$H$99999)</f>
        <v>0</v>
      </c>
      <c r="E330" s="12">
        <f>SUMIF('주식 매매일지'!$J$11:$J$99999,YEAR(B330)&amp;"/"&amp;MONTH(B330),'주식 매매일지'!$T$11:$T$99999)</f>
        <v>0</v>
      </c>
      <c r="F330" s="12">
        <f>SUMIF('주식 매매일지'!$J$11:$J$99999,YEAR(B330)&amp;"/"&amp;MONTH(B330),'주식 매매일지'!$V$11:$V$99999)</f>
        <v>0</v>
      </c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</row>
    <row r="331" spans="1:27" ht="22.5" customHeight="1">
      <c r="A331" s="10"/>
      <c r="B331" s="11">
        <v>54027</v>
      </c>
      <c r="C331" s="12">
        <f>SUMIF('주식 매매일지'!$J$11:$J$99999,YEAR(B331)&amp;"/"&amp;MONTH(B331),'주식 매매일지'!$M$11:$M$99999)</f>
        <v>0</v>
      </c>
      <c r="D331" s="12">
        <f>SUMIF('주식 매매일지'!$E$11:$E$99999,YEAR(B331)&amp;"/"&amp;MONTH(B331),'주식 매매일지'!$H$11:$H$99999)</f>
        <v>0</v>
      </c>
      <c r="E331" s="12">
        <f>SUMIF('주식 매매일지'!$J$11:$J$99999,YEAR(B331)&amp;"/"&amp;MONTH(B331),'주식 매매일지'!$T$11:$T$99999)</f>
        <v>0</v>
      </c>
      <c r="F331" s="12">
        <f>SUMIF('주식 매매일지'!$J$11:$J$99999,YEAR(B331)&amp;"/"&amp;MONTH(B331),'주식 매매일지'!$V$11:$V$99999)</f>
        <v>0</v>
      </c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</row>
    <row r="332" spans="1:27" ht="22.5" customHeight="1">
      <c r="A332" s="10"/>
      <c r="B332" s="11">
        <v>54058</v>
      </c>
      <c r="C332" s="12">
        <f>SUMIF('주식 매매일지'!$J$11:$J$99999,YEAR(B332)&amp;"/"&amp;MONTH(B332),'주식 매매일지'!$M$11:$M$99999)</f>
        <v>0</v>
      </c>
      <c r="D332" s="12">
        <f>SUMIF('주식 매매일지'!$E$11:$E$99999,YEAR(B332)&amp;"/"&amp;MONTH(B332),'주식 매매일지'!$H$11:$H$99999)</f>
        <v>0</v>
      </c>
      <c r="E332" s="12">
        <f>SUMIF('주식 매매일지'!$J$11:$J$99999,YEAR(B332)&amp;"/"&amp;MONTH(B332),'주식 매매일지'!$T$11:$T$99999)</f>
        <v>0</v>
      </c>
      <c r="F332" s="12">
        <f>SUMIF('주식 매매일지'!$J$11:$J$99999,YEAR(B332)&amp;"/"&amp;MONTH(B332),'주식 매매일지'!$V$11:$V$99999)</f>
        <v>0</v>
      </c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</row>
    <row r="333" spans="1:27" ht="22.5" customHeight="1">
      <c r="A333" s="10"/>
      <c r="B333" s="11">
        <v>54089</v>
      </c>
      <c r="C333" s="12">
        <f>SUMIF('주식 매매일지'!$J$11:$J$99999,YEAR(B333)&amp;"/"&amp;MONTH(B333),'주식 매매일지'!$M$11:$M$99999)</f>
        <v>0</v>
      </c>
      <c r="D333" s="12">
        <f>SUMIF('주식 매매일지'!$E$11:$E$99999,YEAR(B333)&amp;"/"&amp;MONTH(B333),'주식 매매일지'!$H$11:$H$99999)</f>
        <v>0</v>
      </c>
      <c r="E333" s="12">
        <f>SUMIF('주식 매매일지'!$J$11:$J$99999,YEAR(B333)&amp;"/"&amp;MONTH(B333),'주식 매매일지'!$T$11:$T$99999)</f>
        <v>0</v>
      </c>
      <c r="F333" s="12">
        <f>SUMIF('주식 매매일지'!$J$11:$J$99999,YEAR(B333)&amp;"/"&amp;MONTH(B333),'주식 매매일지'!$V$11:$V$99999)</f>
        <v>0</v>
      </c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</row>
    <row r="334" spans="1:27" ht="22.5" customHeight="1">
      <c r="A334" s="10"/>
      <c r="B334" s="11">
        <v>54118</v>
      </c>
      <c r="C334" s="12">
        <f>SUMIF('주식 매매일지'!$J$11:$J$99999,YEAR(B334)&amp;"/"&amp;MONTH(B334),'주식 매매일지'!$M$11:$M$99999)</f>
        <v>0</v>
      </c>
      <c r="D334" s="12">
        <f>SUMIF('주식 매매일지'!$E$11:$E$99999,YEAR(B334)&amp;"/"&amp;MONTH(B334),'주식 매매일지'!$H$11:$H$99999)</f>
        <v>0</v>
      </c>
      <c r="E334" s="12">
        <f>SUMIF('주식 매매일지'!$J$11:$J$99999,YEAR(B334)&amp;"/"&amp;MONTH(B334),'주식 매매일지'!$T$11:$T$99999)</f>
        <v>0</v>
      </c>
      <c r="F334" s="12">
        <f>SUMIF('주식 매매일지'!$J$11:$J$99999,YEAR(B334)&amp;"/"&amp;MONTH(B334),'주식 매매일지'!$V$11:$V$99999)</f>
        <v>0</v>
      </c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</row>
    <row r="335" spans="1:27" ht="22.5" customHeight="1">
      <c r="A335" s="10"/>
      <c r="B335" s="11">
        <v>54149</v>
      </c>
      <c r="C335" s="12">
        <f>SUMIF('주식 매매일지'!$J$11:$J$99999,YEAR(B335)&amp;"/"&amp;MONTH(B335),'주식 매매일지'!$M$11:$M$99999)</f>
        <v>0</v>
      </c>
      <c r="D335" s="12">
        <f>SUMIF('주식 매매일지'!$E$11:$E$99999,YEAR(B335)&amp;"/"&amp;MONTH(B335),'주식 매매일지'!$H$11:$H$99999)</f>
        <v>0</v>
      </c>
      <c r="E335" s="12">
        <f>SUMIF('주식 매매일지'!$J$11:$J$99999,YEAR(B335)&amp;"/"&amp;MONTH(B335),'주식 매매일지'!$T$11:$T$99999)</f>
        <v>0</v>
      </c>
      <c r="F335" s="12">
        <f>SUMIF('주식 매매일지'!$J$11:$J$99999,YEAR(B335)&amp;"/"&amp;MONTH(B335),'주식 매매일지'!$V$11:$V$99999)</f>
        <v>0</v>
      </c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</row>
    <row r="336" spans="1:27" ht="22.5" customHeight="1">
      <c r="A336" s="10"/>
      <c r="B336" s="11">
        <v>54179</v>
      </c>
      <c r="C336" s="12">
        <f>SUMIF('주식 매매일지'!$J$11:$J$99999,YEAR(B336)&amp;"/"&amp;MONTH(B336),'주식 매매일지'!$M$11:$M$99999)</f>
        <v>0</v>
      </c>
      <c r="D336" s="12">
        <f>SUMIF('주식 매매일지'!$E$11:$E$99999,YEAR(B336)&amp;"/"&amp;MONTH(B336),'주식 매매일지'!$H$11:$H$99999)</f>
        <v>0</v>
      </c>
      <c r="E336" s="12">
        <f>SUMIF('주식 매매일지'!$J$11:$J$99999,YEAR(B336)&amp;"/"&amp;MONTH(B336),'주식 매매일지'!$T$11:$T$99999)</f>
        <v>0</v>
      </c>
      <c r="F336" s="12">
        <f>SUMIF('주식 매매일지'!$J$11:$J$99999,YEAR(B336)&amp;"/"&amp;MONTH(B336),'주식 매매일지'!$V$11:$V$99999)</f>
        <v>0</v>
      </c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</row>
    <row r="337" spans="1:27" ht="22.5" customHeight="1">
      <c r="A337" s="10"/>
      <c r="B337" s="11">
        <v>54210</v>
      </c>
      <c r="C337" s="12">
        <f>SUMIF('주식 매매일지'!$J$11:$J$99999,YEAR(B337)&amp;"/"&amp;MONTH(B337),'주식 매매일지'!$M$11:$M$99999)</f>
        <v>0</v>
      </c>
      <c r="D337" s="12">
        <f>SUMIF('주식 매매일지'!$E$11:$E$99999,YEAR(B337)&amp;"/"&amp;MONTH(B337),'주식 매매일지'!$H$11:$H$99999)</f>
        <v>0</v>
      </c>
      <c r="E337" s="12">
        <f>SUMIF('주식 매매일지'!$J$11:$J$99999,YEAR(B337)&amp;"/"&amp;MONTH(B337),'주식 매매일지'!$T$11:$T$99999)</f>
        <v>0</v>
      </c>
      <c r="F337" s="12">
        <f>SUMIF('주식 매매일지'!$J$11:$J$99999,YEAR(B337)&amp;"/"&amp;MONTH(B337),'주식 매매일지'!$V$11:$V$99999)</f>
        <v>0</v>
      </c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</row>
    <row r="338" spans="1:27" ht="22.5" customHeight="1">
      <c r="A338" s="10"/>
      <c r="B338" s="11">
        <v>54240</v>
      </c>
      <c r="C338" s="12">
        <f>SUMIF('주식 매매일지'!$J$11:$J$99999,YEAR(B338)&amp;"/"&amp;MONTH(B338),'주식 매매일지'!$M$11:$M$99999)</f>
        <v>0</v>
      </c>
      <c r="D338" s="12">
        <f>SUMIF('주식 매매일지'!$E$11:$E$99999,YEAR(B338)&amp;"/"&amp;MONTH(B338),'주식 매매일지'!$H$11:$H$99999)</f>
        <v>0</v>
      </c>
      <c r="E338" s="12">
        <f>SUMIF('주식 매매일지'!$J$11:$J$99999,YEAR(B338)&amp;"/"&amp;MONTH(B338),'주식 매매일지'!$T$11:$T$99999)</f>
        <v>0</v>
      </c>
      <c r="F338" s="12">
        <f>SUMIF('주식 매매일지'!$J$11:$J$99999,YEAR(B338)&amp;"/"&amp;MONTH(B338),'주식 매매일지'!$V$11:$V$99999)</f>
        <v>0</v>
      </c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</row>
    <row r="339" spans="1:27" ht="22.5" customHeight="1">
      <c r="A339" s="10"/>
      <c r="B339" s="11">
        <v>54271</v>
      </c>
      <c r="C339" s="12">
        <f>SUMIF('주식 매매일지'!$J$11:$J$99999,YEAR(B339)&amp;"/"&amp;MONTH(B339),'주식 매매일지'!$M$11:$M$99999)</f>
        <v>0</v>
      </c>
      <c r="D339" s="12">
        <f>SUMIF('주식 매매일지'!$E$11:$E$99999,YEAR(B339)&amp;"/"&amp;MONTH(B339),'주식 매매일지'!$H$11:$H$99999)</f>
        <v>0</v>
      </c>
      <c r="E339" s="12">
        <f>SUMIF('주식 매매일지'!$J$11:$J$99999,YEAR(B339)&amp;"/"&amp;MONTH(B339),'주식 매매일지'!$T$11:$T$99999)</f>
        <v>0</v>
      </c>
      <c r="F339" s="12">
        <f>SUMIF('주식 매매일지'!$J$11:$J$99999,YEAR(B339)&amp;"/"&amp;MONTH(B339),'주식 매매일지'!$V$11:$V$99999)</f>
        <v>0</v>
      </c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</row>
    <row r="340" spans="1:27" ht="22.5" customHeight="1">
      <c r="A340" s="10"/>
      <c r="B340" s="11">
        <v>54302</v>
      </c>
      <c r="C340" s="12">
        <f>SUMIF('주식 매매일지'!$J$11:$J$99999,YEAR(B340)&amp;"/"&amp;MONTH(B340),'주식 매매일지'!$M$11:$M$99999)</f>
        <v>0</v>
      </c>
      <c r="D340" s="12">
        <f>SUMIF('주식 매매일지'!$E$11:$E$99999,YEAR(B340)&amp;"/"&amp;MONTH(B340),'주식 매매일지'!$H$11:$H$99999)</f>
        <v>0</v>
      </c>
      <c r="E340" s="12">
        <f>SUMIF('주식 매매일지'!$J$11:$J$99999,YEAR(B340)&amp;"/"&amp;MONTH(B340),'주식 매매일지'!$T$11:$T$99999)</f>
        <v>0</v>
      </c>
      <c r="F340" s="12">
        <f>SUMIF('주식 매매일지'!$J$11:$J$99999,YEAR(B340)&amp;"/"&amp;MONTH(B340),'주식 매매일지'!$V$11:$V$99999)</f>
        <v>0</v>
      </c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</row>
    <row r="341" spans="1:27" ht="22.5" customHeight="1">
      <c r="A341" s="10"/>
      <c r="B341" s="11">
        <v>54332</v>
      </c>
      <c r="C341" s="12">
        <f>SUMIF('주식 매매일지'!$J$11:$J$99999,YEAR(B341)&amp;"/"&amp;MONTH(B341),'주식 매매일지'!$M$11:$M$99999)</f>
        <v>0</v>
      </c>
      <c r="D341" s="12">
        <f>SUMIF('주식 매매일지'!$E$11:$E$99999,YEAR(B341)&amp;"/"&amp;MONTH(B341),'주식 매매일지'!$H$11:$H$99999)</f>
        <v>0</v>
      </c>
      <c r="E341" s="12">
        <f>SUMIF('주식 매매일지'!$J$11:$J$99999,YEAR(B341)&amp;"/"&amp;MONTH(B341),'주식 매매일지'!$T$11:$T$99999)</f>
        <v>0</v>
      </c>
      <c r="F341" s="12">
        <f>SUMIF('주식 매매일지'!$J$11:$J$99999,YEAR(B341)&amp;"/"&amp;MONTH(B341),'주식 매매일지'!$V$11:$V$99999)</f>
        <v>0</v>
      </c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</row>
    <row r="342" spans="1:27" ht="22.5" customHeight="1">
      <c r="A342" s="10"/>
      <c r="B342" s="11">
        <v>54363</v>
      </c>
      <c r="C342" s="12">
        <f>SUMIF('주식 매매일지'!$J$11:$J$99999,YEAR(B342)&amp;"/"&amp;MONTH(B342),'주식 매매일지'!$M$11:$M$99999)</f>
        <v>0</v>
      </c>
      <c r="D342" s="12">
        <f>SUMIF('주식 매매일지'!$E$11:$E$99999,YEAR(B342)&amp;"/"&amp;MONTH(B342),'주식 매매일지'!$H$11:$H$99999)</f>
        <v>0</v>
      </c>
      <c r="E342" s="12">
        <f>SUMIF('주식 매매일지'!$J$11:$J$99999,YEAR(B342)&amp;"/"&amp;MONTH(B342),'주식 매매일지'!$T$11:$T$99999)</f>
        <v>0</v>
      </c>
      <c r="F342" s="12">
        <f>SUMIF('주식 매매일지'!$J$11:$J$99999,YEAR(B342)&amp;"/"&amp;MONTH(B342),'주식 매매일지'!$V$11:$V$99999)</f>
        <v>0</v>
      </c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</row>
    <row r="343" spans="1:27" ht="22.5" customHeight="1">
      <c r="A343" s="10"/>
      <c r="B343" s="11">
        <v>54393</v>
      </c>
      <c r="C343" s="12">
        <f>SUMIF('주식 매매일지'!$J$11:$J$99999,YEAR(B343)&amp;"/"&amp;MONTH(B343),'주식 매매일지'!$M$11:$M$99999)</f>
        <v>0</v>
      </c>
      <c r="D343" s="12">
        <f>SUMIF('주식 매매일지'!$E$11:$E$99999,YEAR(B343)&amp;"/"&amp;MONTH(B343),'주식 매매일지'!$H$11:$H$99999)</f>
        <v>0</v>
      </c>
      <c r="E343" s="12">
        <f>SUMIF('주식 매매일지'!$J$11:$J$99999,YEAR(B343)&amp;"/"&amp;MONTH(B343),'주식 매매일지'!$T$11:$T$99999)</f>
        <v>0</v>
      </c>
      <c r="F343" s="12">
        <f>SUMIF('주식 매매일지'!$J$11:$J$99999,YEAR(B343)&amp;"/"&amp;MONTH(B343),'주식 매매일지'!$V$11:$V$99999)</f>
        <v>0</v>
      </c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</row>
    <row r="344" spans="1:27" ht="22.5" customHeight="1">
      <c r="A344" s="10"/>
      <c r="B344" s="11">
        <v>54424</v>
      </c>
      <c r="C344" s="12">
        <f>SUMIF('주식 매매일지'!$J$11:$J$99999,YEAR(B344)&amp;"/"&amp;MONTH(B344),'주식 매매일지'!$M$11:$M$99999)</f>
        <v>0</v>
      </c>
      <c r="D344" s="12">
        <f>SUMIF('주식 매매일지'!$E$11:$E$99999,YEAR(B344)&amp;"/"&amp;MONTH(B344),'주식 매매일지'!$H$11:$H$99999)</f>
        <v>0</v>
      </c>
      <c r="E344" s="12">
        <f>SUMIF('주식 매매일지'!$J$11:$J$99999,YEAR(B344)&amp;"/"&amp;MONTH(B344),'주식 매매일지'!$T$11:$T$99999)</f>
        <v>0</v>
      </c>
      <c r="F344" s="12">
        <f>SUMIF('주식 매매일지'!$J$11:$J$99999,YEAR(B344)&amp;"/"&amp;MONTH(B344),'주식 매매일지'!$V$11:$V$99999)</f>
        <v>0</v>
      </c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</row>
    <row r="345" spans="1:27" ht="22.5" customHeight="1">
      <c r="A345" s="10"/>
      <c r="B345" s="11">
        <v>54455</v>
      </c>
      <c r="C345" s="12">
        <f>SUMIF('주식 매매일지'!$J$11:$J$99999,YEAR(B345)&amp;"/"&amp;MONTH(B345),'주식 매매일지'!$M$11:$M$99999)</f>
        <v>0</v>
      </c>
      <c r="D345" s="12">
        <f>SUMIF('주식 매매일지'!$E$11:$E$99999,YEAR(B345)&amp;"/"&amp;MONTH(B345),'주식 매매일지'!$H$11:$H$99999)</f>
        <v>0</v>
      </c>
      <c r="E345" s="12">
        <f>SUMIF('주식 매매일지'!$J$11:$J$99999,YEAR(B345)&amp;"/"&amp;MONTH(B345),'주식 매매일지'!$T$11:$T$99999)</f>
        <v>0</v>
      </c>
      <c r="F345" s="12">
        <f>SUMIF('주식 매매일지'!$J$11:$J$99999,YEAR(B345)&amp;"/"&amp;MONTH(B345),'주식 매매일지'!$V$11:$V$99999)</f>
        <v>0</v>
      </c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</row>
    <row r="346" spans="1:27" ht="22.5" customHeight="1">
      <c r="A346" s="10"/>
      <c r="B346" s="11">
        <v>54483</v>
      </c>
      <c r="C346" s="12">
        <f>SUMIF('주식 매매일지'!$J$11:$J$99999,YEAR(B346)&amp;"/"&amp;MONTH(B346),'주식 매매일지'!$M$11:$M$99999)</f>
        <v>0</v>
      </c>
      <c r="D346" s="12">
        <f>SUMIF('주식 매매일지'!$E$11:$E$99999,YEAR(B346)&amp;"/"&amp;MONTH(B346),'주식 매매일지'!$H$11:$H$99999)</f>
        <v>0</v>
      </c>
      <c r="E346" s="12">
        <f>SUMIF('주식 매매일지'!$J$11:$J$99999,YEAR(B346)&amp;"/"&amp;MONTH(B346),'주식 매매일지'!$T$11:$T$99999)</f>
        <v>0</v>
      </c>
      <c r="F346" s="12">
        <f>SUMIF('주식 매매일지'!$J$11:$J$99999,YEAR(B346)&amp;"/"&amp;MONTH(B346),'주식 매매일지'!$V$11:$V$99999)</f>
        <v>0</v>
      </c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</row>
    <row r="347" spans="1:27" ht="22.5" customHeight="1">
      <c r="A347" s="10"/>
      <c r="B347" s="11">
        <v>54514</v>
      </c>
      <c r="C347" s="12">
        <f>SUMIF('주식 매매일지'!$J$11:$J$99999,YEAR(B347)&amp;"/"&amp;MONTH(B347),'주식 매매일지'!$M$11:$M$99999)</f>
        <v>0</v>
      </c>
      <c r="D347" s="12">
        <f>SUMIF('주식 매매일지'!$E$11:$E$99999,YEAR(B347)&amp;"/"&amp;MONTH(B347),'주식 매매일지'!$H$11:$H$99999)</f>
        <v>0</v>
      </c>
      <c r="E347" s="12">
        <f>SUMIF('주식 매매일지'!$J$11:$J$99999,YEAR(B347)&amp;"/"&amp;MONTH(B347),'주식 매매일지'!$T$11:$T$99999)</f>
        <v>0</v>
      </c>
      <c r="F347" s="12">
        <f>SUMIF('주식 매매일지'!$J$11:$J$99999,YEAR(B347)&amp;"/"&amp;MONTH(B347),'주식 매매일지'!$V$11:$V$99999)</f>
        <v>0</v>
      </c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</row>
    <row r="348" spans="1:27" ht="22.5" customHeight="1">
      <c r="A348" s="10"/>
      <c r="B348" s="11">
        <v>54544</v>
      </c>
      <c r="C348" s="12">
        <f>SUMIF('주식 매매일지'!$J$11:$J$99999,YEAR(B348)&amp;"/"&amp;MONTH(B348),'주식 매매일지'!$M$11:$M$99999)</f>
        <v>0</v>
      </c>
      <c r="D348" s="12">
        <f>SUMIF('주식 매매일지'!$E$11:$E$99999,YEAR(B348)&amp;"/"&amp;MONTH(B348),'주식 매매일지'!$H$11:$H$99999)</f>
        <v>0</v>
      </c>
      <c r="E348" s="12">
        <f>SUMIF('주식 매매일지'!$J$11:$J$99999,YEAR(B348)&amp;"/"&amp;MONTH(B348),'주식 매매일지'!$T$11:$T$99999)</f>
        <v>0</v>
      </c>
      <c r="F348" s="12">
        <f>SUMIF('주식 매매일지'!$J$11:$J$99999,YEAR(B348)&amp;"/"&amp;MONTH(B348),'주식 매매일지'!$V$11:$V$99999)</f>
        <v>0</v>
      </c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</row>
    <row r="349" spans="1:27" ht="22.5" customHeight="1">
      <c r="A349" s="10"/>
      <c r="B349" s="11">
        <v>54575</v>
      </c>
      <c r="C349" s="12">
        <f>SUMIF('주식 매매일지'!$J$11:$J$99999,YEAR(B349)&amp;"/"&amp;MONTH(B349),'주식 매매일지'!$M$11:$M$99999)</f>
        <v>0</v>
      </c>
      <c r="D349" s="12">
        <f>SUMIF('주식 매매일지'!$E$11:$E$99999,YEAR(B349)&amp;"/"&amp;MONTH(B349),'주식 매매일지'!$H$11:$H$99999)</f>
        <v>0</v>
      </c>
      <c r="E349" s="12">
        <f>SUMIF('주식 매매일지'!$J$11:$J$99999,YEAR(B349)&amp;"/"&amp;MONTH(B349),'주식 매매일지'!$T$11:$T$99999)</f>
        <v>0</v>
      </c>
      <c r="F349" s="12">
        <f>SUMIF('주식 매매일지'!$J$11:$J$99999,YEAR(B349)&amp;"/"&amp;MONTH(B349),'주식 매매일지'!$V$11:$V$99999)</f>
        <v>0</v>
      </c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</row>
    <row r="350" spans="1:27" ht="22.5" customHeight="1">
      <c r="A350" s="10"/>
      <c r="B350" s="11">
        <v>54605</v>
      </c>
      <c r="C350" s="12">
        <f>SUMIF('주식 매매일지'!$J$11:$J$99999,YEAR(B350)&amp;"/"&amp;MONTH(B350),'주식 매매일지'!$M$11:$M$99999)</f>
        <v>0</v>
      </c>
      <c r="D350" s="12">
        <f>SUMIF('주식 매매일지'!$E$11:$E$99999,YEAR(B350)&amp;"/"&amp;MONTH(B350),'주식 매매일지'!$H$11:$H$99999)</f>
        <v>0</v>
      </c>
      <c r="E350" s="12">
        <f>SUMIF('주식 매매일지'!$J$11:$J$99999,YEAR(B350)&amp;"/"&amp;MONTH(B350),'주식 매매일지'!$T$11:$T$99999)</f>
        <v>0</v>
      </c>
      <c r="F350" s="12">
        <f>SUMIF('주식 매매일지'!$J$11:$J$99999,YEAR(B350)&amp;"/"&amp;MONTH(B350),'주식 매매일지'!$V$11:$V$99999)</f>
        <v>0</v>
      </c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</row>
    <row r="351" spans="1:27" ht="22.5" customHeight="1">
      <c r="A351" s="10"/>
      <c r="B351" s="11">
        <v>54636</v>
      </c>
      <c r="C351" s="12">
        <f>SUMIF('주식 매매일지'!$J$11:$J$99999,YEAR(B351)&amp;"/"&amp;MONTH(B351),'주식 매매일지'!$M$11:$M$99999)</f>
        <v>0</v>
      </c>
      <c r="D351" s="12">
        <f>SUMIF('주식 매매일지'!$E$11:$E$99999,YEAR(B351)&amp;"/"&amp;MONTH(B351),'주식 매매일지'!$H$11:$H$99999)</f>
        <v>0</v>
      </c>
      <c r="E351" s="12">
        <f>SUMIF('주식 매매일지'!$J$11:$J$99999,YEAR(B351)&amp;"/"&amp;MONTH(B351),'주식 매매일지'!$T$11:$T$99999)</f>
        <v>0</v>
      </c>
      <c r="F351" s="12">
        <f>SUMIF('주식 매매일지'!$J$11:$J$99999,YEAR(B351)&amp;"/"&amp;MONTH(B351),'주식 매매일지'!$V$11:$V$99999)</f>
        <v>0</v>
      </c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</row>
    <row r="352" spans="1:27" ht="22.5" customHeight="1">
      <c r="A352" s="10"/>
      <c r="B352" s="11">
        <v>54667</v>
      </c>
      <c r="C352" s="12">
        <f>SUMIF('주식 매매일지'!$J$11:$J$99999,YEAR(B352)&amp;"/"&amp;MONTH(B352),'주식 매매일지'!$M$11:$M$99999)</f>
        <v>0</v>
      </c>
      <c r="D352" s="12">
        <f>SUMIF('주식 매매일지'!$E$11:$E$99999,YEAR(B352)&amp;"/"&amp;MONTH(B352),'주식 매매일지'!$H$11:$H$99999)</f>
        <v>0</v>
      </c>
      <c r="E352" s="12">
        <f>SUMIF('주식 매매일지'!$J$11:$J$99999,YEAR(B352)&amp;"/"&amp;MONTH(B352),'주식 매매일지'!$T$11:$T$99999)</f>
        <v>0</v>
      </c>
      <c r="F352" s="12">
        <f>SUMIF('주식 매매일지'!$J$11:$J$99999,YEAR(B352)&amp;"/"&amp;MONTH(B352),'주식 매매일지'!$V$11:$V$99999)</f>
        <v>0</v>
      </c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</row>
    <row r="353" spans="1:27" ht="22.5" customHeight="1">
      <c r="A353" s="10"/>
      <c r="B353" s="11">
        <v>54697</v>
      </c>
      <c r="C353" s="12">
        <f>SUMIF('주식 매매일지'!$J$11:$J$99999,YEAR(B353)&amp;"/"&amp;MONTH(B353),'주식 매매일지'!$M$11:$M$99999)</f>
        <v>0</v>
      </c>
      <c r="D353" s="12">
        <f>SUMIF('주식 매매일지'!$E$11:$E$99999,YEAR(B353)&amp;"/"&amp;MONTH(B353),'주식 매매일지'!$H$11:$H$99999)</f>
        <v>0</v>
      </c>
      <c r="E353" s="12">
        <f>SUMIF('주식 매매일지'!$J$11:$J$99999,YEAR(B353)&amp;"/"&amp;MONTH(B353),'주식 매매일지'!$T$11:$T$99999)</f>
        <v>0</v>
      </c>
      <c r="F353" s="12">
        <f>SUMIF('주식 매매일지'!$J$11:$J$99999,YEAR(B353)&amp;"/"&amp;MONTH(B353),'주식 매매일지'!$V$11:$V$99999)</f>
        <v>0</v>
      </c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</row>
    <row r="354" spans="1:27" ht="22.5" customHeight="1">
      <c r="A354" s="10"/>
      <c r="B354" s="11">
        <v>54728</v>
      </c>
      <c r="C354" s="12">
        <f>SUMIF('주식 매매일지'!$J$11:$J$99999,YEAR(B354)&amp;"/"&amp;MONTH(B354),'주식 매매일지'!$M$11:$M$99999)</f>
        <v>0</v>
      </c>
      <c r="D354" s="12">
        <f>SUMIF('주식 매매일지'!$E$11:$E$99999,YEAR(B354)&amp;"/"&amp;MONTH(B354),'주식 매매일지'!$H$11:$H$99999)</f>
        <v>0</v>
      </c>
      <c r="E354" s="12">
        <f>SUMIF('주식 매매일지'!$J$11:$J$99999,YEAR(B354)&amp;"/"&amp;MONTH(B354),'주식 매매일지'!$T$11:$T$99999)</f>
        <v>0</v>
      </c>
      <c r="F354" s="12">
        <f>SUMIF('주식 매매일지'!$J$11:$J$99999,YEAR(B354)&amp;"/"&amp;MONTH(B354),'주식 매매일지'!$V$11:$V$99999)</f>
        <v>0</v>
      </c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</row>
    <row r="355" spans="1:27" ht="22.5" customHeight="1">
      <c r="A355" s="10"/>
      <c r="B355" s="11">
        <v>54758</v>
      </c>
      <c r="C355" s="12">
        <f>SUMIF('주식 매매일지'!$J$11:$J$99999,YEAR(B355)&amp;"/"&amp;MONTH(B355),'주식 매매일지'!$M$11:$M$99999)</f>
        <v>0</v>
      </c>
      <c r="D355" s="12">
        <f>SUMIF('주식 매매일지'!$E$11:$E$99999,YEAR(B355)&amp;"/"&amp;MONTH(B355),'주식 매매일지'!$H$11:$H$99999)</f>
        <v>0</v>
      </c>
      <c r="E355" s="12">
        <f>SUMIF('주식 매매일지'!$J$11:$J$99999,YEAR(B355)&amp;"/"&amp;MONTH(B355),'주식 매매일지'!$T$11:$T$99999)</f>
        <v>0</v>
      </c>
      <c r="F355" s="12">
        <f>SUMIF('주식 매매일지'!$J$11:$J$99999,YEAR(B355)&amp;"/"&amp;MONTH(B355),'주식 매매일지'!$V$11:$V$99999)</f>
        <v>0</v>
      </c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</row>
    <row r="356" spans="1:27" ht="22.5" customHeight="1">
      <c r="A356" s="10"/>
      <c r="B356" s="11">
        <v>54789</v>
      </c>
      <c r="C356" s="12">
        <f>SUMIF('주식 매매일지'!$J$11:$J$99999,YEAR(B356)&amp;"/"&amp;MONTH(B356),'주식 매매일지'!$M$11:$M$99999)</f>
        <v>0</v>
      </c>
      <c r="D356" s="12">
        <f>SUMIF('주식 매매일지'!$E$11:$E$99999,YEAR(B356)&amp;"/"&amp;MONTH(B356),'주식 매매일지'!$H$11:$H$99999)</f>
        <v>0</v>
      </c>
      <c r="E356" s="12">
        <f>SUMIF('주식 매매일지'!$J$11:$J$99999,YEAR(B356)&amp;"/"&amp;MONTH(B356),'주식 매매일지'!$T$11:$T$99999)</f>
        <v>0</v>
      </c>
      <c r="F356" s="12">
        <f>SUMIF('주식 매매일지'!$J$11:$J$99999,YEAR(B356)&amp;"/"&amp;MONTH(B356),'주식 매매일지'!$V$11:$V$99999)</f>
        <v>0</v>
      </c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</row>
    <row r="357" spans="1:27" ht="22.5" customHeight="1">
      <c r="A357" s="10"/>
      <c r="B357" s="11">
        <v>54820</v>
      </c>
      <c r="C357" s="12">
        <f>SUMIF('주식 매매일지'!$J$11:$J$99999,YEAR(B357)&amp;"/"&amp;MONTH(B357),'주식 매매일지'!$M$11:$M$99999)</f>
        <v>0</v>
      </c>
      <c r="D357" s="12">
        <f>SUMIF('주식 매매일지'!$E$11:$E$99999,YEAR(B357)&amp;"/"&amp;MONTH(B357),'주식 매매일지'!$H$11:$H$99999)</f>
        <v>0</v>
      </c>
      <c r="E357" s="12">
        <f>SUMIF('주식 매매일지'!$J$11:$J$99999,YEAR(B357)&amp;"/"&amp;MONTH(B357),'주식 매매일지'!$T$11:$T$99999)</f>
        <v>0</v>
      </c>
      <c r="F357" s="12">
        <f>SUMIF('주식 매매일지'!$J$11:$J$99999,YEAR(B357)&amp;"/"&amp;MONTH(B357),'주식 매매일지'!$V$11:$V$99999)</f>
        <v>0</v>
      </c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</row>
    <row r="358" spans="1:27" ht="22.5" customHeight="1">
      <c r="A358" s="10"/>
      <c r="B358" s="11">
        <v>54848</v>
      </c>
      <c r="C358" s="12">
        <f>SUMIF('주식 매매일지'!$J$11:$J$99999,YEAR(B358)&amp;"/"&amp;MONTH(B358),'주식 매매일지'!$M$11:$M$99999)</f>
        <v>0</v>
      </c>
      <c r="D358" s="12">
        <f>SUMIF('주식 매매일지'!$E$11:$E$99999,YEAR(B358)&amp;"/"&amp;MONTH(B358),'주식 매매일지'!$H$11:$H$99999)</f>
        <v>0</v>
      </c>
      <c r="E358" s="12">
        <f>SUMIF('주식 매매일지'!$J$11:$J$99999,YEAR(B358)&amp;"/"&amp;MONTH(B358),'주식 매매일지'!$T$11:$T$99999)</f>
        <v>0</v>
      </c>
      <c r="F358" s="12">
        <f>SUMIF('주식 매매일지'!$J$11:$J$99999,YEAR(B358)&amp;"/"&amp;MONTH(B358),'주식 매매일지'!$V$11:$V$99999)</f>
        <v>0</v>
      </c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</row>
    <row r="359" spans="1:27" ht="22.5" customHeight="1">
      <c r="A359" s="10"/>
      <c r="B359" s="11">
        <v>54879</v>
      </c>
      <c r="C359" s="12">
        <f>SUMIF('주식 매매일지'!$J$11:$J$99999,YEAR(B359)&amp;"/"&amp;MONTH(B359),'주식 매매일지'!$M$11:$M$99999)</f>
        <v>0</v>
      </c>
      <c r="D359" s="12">
        <f>SUMIF('주식 매매일지'!$E$11:$E$99999,YEAR(B359)&amp;"/"&amp;MONTH(B359),'주식 매매일지'!$H$11:$H$99999)</f>
        <v>0</v>
      </c>
      <c r="E359" s="12">
        <f>SUMIF('주식 매매일지'!$J$11:$J$99999,YEAR(B359)&amp;"/"&amp;MONTH(B359),'주식 매매일지'!$T$11:$T$99999)</f>
        <v>0</v>
      </c>
      <c r="F359" s="12">
        <f>SUMIF('주식 매매일지'!$J$11:$J$99999,YEAR(B359)&amp;"/"&amp;MONTH(B359),'주식 매매일지'!$V$11:$V$99999)</f>
        <v>0</v>
      </c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</row>
    <row r="360" spans="1:27" ht="22.5" customHeight="1">
      <c r="A360" s="10"/>
      <c r="B360" s="11">
        <v>54909</v>
      </c>
      <c r="C360" s="12">
        <f>SUMIF('주식 매매일지'!$J$11:$J$99999,YEAR(B360)&amp;"/"&amp;MONTH(B360),'주식 매매일지'!$M$11:$M$99999)</f>
        <v>0</v>
      </c>
      <c r="D360" s="12">
        <f>SUMIF('주식 매매일지'!$E$11:$E$99999,YEAR(B360)&amp;"/"&amp;MONTH(B360),'주식 매매일지'!$H$11:$H$99999)</f>
        <v>0</v>
      </c>
      <c r="E360" s="12">
        <f>SUMIF('주식 매매일지'!$J$11:$J$99999,YEAR(B360)&amp;"/"&amp;MONTH(B360),'주식 매매일지'!$T$11:$T$99999)</f>
        <v>0</v>
      </c>
      <c r="F360" s="12">
        <f>SUMIF('주식 매매일지'!$J$11:$J$99999,YEAR(B360)&amp;"/"&amp;MONTH(B360),'주식 매매일지'!$V$11:$V$99999)</f>
        <v>0</v>
      </c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</row>
    <row r="361" spans="1:27" ht="22.5" customHeight="1">
      <c r="A361" s="10"/>
      <c r="B361" s="11">
        <v>54940</v>
      </c>
      <c r="C361" s="12">
        <f>SUMIF('주식 매매일지'!$J$11:$J$99999,YEAR(B361)&amp;"/"&amp;MONTH(B361),'주식 매매일지'!$M$11:$M$99999)</f>
        <v>0</v>
      </c>
      <c r="D361" s="12">
        <f>SUMIF('주식 매매일지'!$E$11:$E$99999,YEAR(B361)&amp;"/"&amp;MONTH(B361),'주식 매매일지'!$H$11:$H$99999)</f>
        <v>0</v>
      </c>
      <c r="E361" s="12">
        <f>SUMIF('주식 매매일지'!$J$11:$J$99999,YEAR(B361)&amp;"/"&amp;MONTH(B361),'주식 매매일지'!$T$11:$T$99999)</f>
        <v>0</v>
      </c>
      <c r="F361" s="12">
        <f>SUMIF('주식 매매일지'!$J$11:$J$99999,YEAR(B361)&amp;"/"&amp;MONTH(B361),'주식 매매일지'!$V$11:$V$99999)</f>
        <v>0</v>
      </c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</row>
    <row r="362" spans="1:27" ht="22.5" customHeight="1">
      <c r="A362" s="10"/>
      <c r="B362" s="11">
        <v>54970</v>
      </c>
      <c r="C362" s="12">
        <f>SUMIF('주식 매매일지'!$J$11:$J$99999,YEAR(B362)&amp;"/"&amp;MONTH(B362),'주식 매매일지'!$M$11:$M$99999)</f>
        <v>0</v>
      </c>
      <c r="D362" s="12">
        <f>SUMIF('주식 매매일지'!$E$11:$E$99999,YEAR(B362)&amp;"/"&amp;MONTH(B362),'주식 매매일지'!$H$11:$H$99999)</f>
        <v>0</v>
      </c>
      <c r="E362" s="12">
        <f>SUMIF('주식 매매일지'!$J$11:$J$99999,YEAR(B362)&amp;"/"&amp;MONTH(B362),'주식 매매일지'!$T$11:$T$99999)</f>
        <v>0</v>
      </c>
      <c r="F362" s="12">
        <f>SUMIF('주식 매매일지'!$J$11:$J$99999,YEAR(B362)&amp;"/"&amp;MONTH(B362),'주식 매매일지'!$V$11:$V$99999)</f>
        <v>0</v>
      </c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</row>
    <row r="363" spans="1:27" ht="22.5" customHeight="1">
      <c r="A363" s="10"/>
      <c r="B363" s="11">
        <v>55001</v>
      </c>
      <c r="C363" s="12">
        <f>SUMIF('주식 매매일지'!$J$11:$J$99999,YEAR(B363)&amp;"/"&amp;MONTH(B363),'주식 매매일지'!$M$11:$M$99999)</f>
        <v>0</v>
      </c>
      <c r="D363" s="12">
        <f>SUMIF('주식 매매일지'!$E$11:$E$99999,YEAR(B363)&amp;"/"&amp;MONTH(B363),'주식 매매일지'!$H$11:$H$99999)</f>
        <v>0</v>
      </c>
      <c r="E363" s="12">
        <f>SUMIF('주식 매매일지'!$J$11:$J$99999,YEAR(B363)&amp;"/"&amp;MONTH(B363),'주식 매매일지'!$T$11:$T$99999)</f>
        <v>0</v>
      </c>
      <c r="F363" s="12">
        <f>SUMIF('주식 매매일지'!$J$11:$J$99999,YEAR(B363)&amp;"/"&amp;MONTH(B363),'주식 매매일지'!$V$11:$V$99999)</f>
        <v>0</v>
      </c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</row>
    <row r="364" spans="1:27" ht="22.5" customHeight="1">
      <c r="A364" s="10"/>
      <c r="B364" s="11">
        <v>55032</v>
      </c>
      <c r="C364" s="12">
        <f>SUMIF('주식 매매일지'!$J$11:$J$99999,YEAR(B364)&amp;"/"&amp;MONTH(B364),'주식 매매일지'!$M$11:$M$99999)</f>
        <v>0</v>
      </c>
      <c r="D364" s="12">
        <f>SUMIF('주식 매매일지'!$E$11:$E$99999,YEAR(B364)&amp;"/"&amp;MONTH(B364),'주식 매매일지'!$H$11:$H$99999)</f>
        <v>0</v>
      </c>
      <c r="E364" s="12">
        <f>SUMIF('주식 매매일지'!$J$11:$J$99999,YEAR(B364)&amp;"/"&amp;MONTH(B364),'주식 매매일지'!$T$11:$T$99999)</f>
        <v>0</v>
      </c>
      <c r="F364" s="12">
        <f>SUMIF('주식 매매일지'!$J$11:$J$99999,YEAR(B364)&amp;"/"&amp;MONTH(B364),'주식 매매일지'!$V$11:$V$99999)</f>
        <v>0</v>
      </c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</row>
    <row r="365" spans="1:27" ht="22.5" customHeight="1">
      <c r="A365" s="10"/>
      <c r="B365" s="11">
        <v>55062</v>
      </c>
      <c r="C365" s="12">
        <f>SUMIF('주식 매매일지'!$J$11:$J$99999,YEAR(B365)&amp;"/"&amp;MONTH(B365),'주식 매매일지'!$M$11:$M$99999)</f>
        <v>0</v>
      </c>
      <c r="D365" s="12">
        <f>SUMIF('주식 매매일지'!$E$11:$E$99999,YEAR(B365)&amp;"/"&amp;MONTH(B365),'주식 매매일지'!$H$11:$H$99999)</f>
        <v>0</v>
      </c>
      <c r="E365" s="12">
        <f>SUMIF('주식 매매일지'!$J$11:$J$99999,YEAR(B365)&amp;"/"&amp;MONTH(B365),'주식 매매일지'!$T$11:$T$99999)</f>
        <v>0</v>
      </c>
      <c r="F365" s="12">
        <f>SUMIF('주식 매매일지'!$J$11:$J$99999,YEAR(B365)&amp;"/"&amp;MONTH(B365),'주식 매매일지'!$V$11:$V$99999)</f>
        <v>0</v>
      </c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</row>
    <row r="366" spans="1:27" ht="22.5" customHeight="1">
      <c r="A366" s="10"/>
      <c r="B366" s="11">
        <v>55093</v>
      </c>
      <c r="C366" s="12">
        <f>SUMIF('주식 매매일지'!$J$11:$J$99999,YEAR(B366)&amp;"/"&amp;MONTH(B366),'주식 매매일지'!$M$11:$M$99999)</f>
        <v>0</v>
      </c>
      <c r="D366" s="12">
        <f>SUMIF('주식 매매일지'!$E$11:$E$99999,YEAR(B366)&amp;"/"&amp;MONTH(B366),'주식 매매일지'!$H$11:$H$99999)</f>
        <v>0</v>
      </c>
      <c r="E366" s="12">
        <f>SUMIF('주식 매매일지'!$J$11:$J$99999,YEAR(B366)&amp;"/"&amp;MONTH(B366),'주식 매매일지'!$T$11:$T$99999)</f>
        <v>0</v>
      </c>
      <c r="F366" s="12">
        <f>SUMIF('주식 매매일지'!$J$11:$J$99999,YEAR(B366)&amp;"/"&amp;MONTH(B366),'주식 매매일지'!$V$11:$V$99999)</f>
        <v>0</v>
      </c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</row>
    <row r="367" spans="1:27" ht="22.5" customHeight="1">
      <c r="A367" s="10"/>
      <c r="B367" s="11">
        <v>55123</v>
      </c>
      <c r="C367" s="12">
        <f>SUMIF('주식 매매일지'!$J$11:$J$99999,YEAR(B367)&amp;"/"&amp;MONTH(B367),'주식 매매일지'!$M$11:$M$99999)</f>
        <v>0</v>
      </c>
      <c r="D367" s="12">
        <f>SUMIF('주식 매매일지'!$E$11:$E$99999,YEAR(B367)&amp;"/"&amp;MONTH(B367),'주식 매매일지'!$H$11:$H$99999)</f>
        <v>0</v>
      </c>
      <c r="E367" s="12">
        <f>SUMIF('주식 매매일지'!$J$11:$J$99999,YEAR(B367)&amp;"/"&amp;MONTH(B367),'주식 매매일지'!$T$11:$T$99999)</f>
        <v>0</v>
      </c>
      <c r="F367" s="12">
        <f>SUMIF('주식 매매일지'!$J$11:$J$99999,YEAR(B367)&amp;"/"&amp;MONTH(B367),'주식 매매일지'!$V$11:$V$99999)</f>
        <v>0</v>
      </c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</row>
    <row r="368" spans="1:27" ht="22.5" customHeight="1">
      <c r="A368" s="10"/>
      <c r="B368" s="11">
        <v>55154</v>
      </c>
      <c r="C368" s="12">
        <f>SUMIF('주식 매매일지'!$J$11:$J$99999,YEAR(B368)&amp;"/"&amp;MONTH(B368),'주식 매매일지'!$M$11:$M$99999)</f>
        <v>0</v>
      </c>
      <c r="D368" s="12">
        <f>SUMIF('주식 매매일지'!$E$11:$E$99999,YEAR(B368)&amp;"/"&amp;MONTH(B368),'주식 매매일지'!$H$11:$H$99999)</f>
        <v>0</v>
      </c>
      <c r="E368" s="12">
        <f>SUMIF('주식 매매일지'!$J$11:$J$99999,YEAR(B368)&amp;"/"&amp;MONTH(B368),'주식 매매일지'!$T$11:$T$99999)</f>
        <v>0</v>
      </c>
      <c r="F368" s="12">
        <f>SUMIF('주식 매매일지'!$J$11:$J$99999,YEAR(B368)&amp;"/"&amp;MONTH(B368),'주식 매매일지'!$V$11:$V$99999)</f>
        <v>0</v>
      </c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</row>
    <row r="369" spans="1:27" ht="22.5" customHeight="1">
      <c r="A369" s="10"/>
      <c r="B369" s="11">
        <v>55185</v>
      </c>
      <c r="C369" s="12">
        <f>SUMIF('주식 매매일지'!$J$11:$J$99999,YEAR(B369)&amp;"/"&amp;MONTH(B369),'주식 매매일지'!$M$11:$M$99999)</f>
        <v>0</v>
      </c>
      <c r="D369" s="12">
        <f>SUMIF('주식 매매일지'!$E$11:$E$99999,YEAR(B369)&amp;"/"&amp;MONTH(B369),'주식 매매일지'!$H$11:$H$99999)</f>
        <v>0</v>
      </c>
      <c r="E369" s="12">
        <f>SUMIF('주식 매매일지'!$J$11:$J$99999,YEAR(B369)&amp;"/"&amp;MONTH(B369),'주식 매매일지'!$T$11:$T$99999)</f>
        <v>0</v>
      </c>
      <c r="F369" s="12">
        <f>SUMIF('주식 매매일지'!$J$11:$J$99999,YEAR(B369)&amp;"/"&amp;MONTH(B369),'주식 매매일지'!$V$11:$V$99999)</f>
        <v>0</v>
      </c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</row>
    <row r="370" spans="1:27" ht="22.5" customHeight="1">
      <c r="A370" s="10"/>
      <c r="B370" s="11">
        <v>55213</v>
      </c>
      <c r="C370" s="12">
        <f>SUMIF('주식 매매일지'!$J$11:$J$99999,YEAR(B370)&amp;"/"&amp;MONTH(B370),'주식 매매일지'!$M$11:$M$99999)</f>
        <v>0</v>
      </c>
      <c r="D370" s="12">
        <f>SUMIF('주식 매매일지'!$E$11:$E$99999,YEAR(B370)&amp;"/"&amp;MONTH(B370),'주식 매매일지'!$H$11:$H$99999)</f>
        <v>0</v>
      </c>
      <c r="E370" s="12">
        <f>SUMIF('주식 매매일지'!$J$11:$J$99999,YEAR(B370)&amp;"/"&amp;MONTH(B370),'주식 매매일지'!$T$11:$T$99999)</f>
        <v>0</v>
      </c>
      <c r="F370" s="12">
        <f>SUMIF('주식 매매일지'!$J$11:$J$99999,YEAR(B370)&amp;"/"&amp;MONTH(B370),'주식 매매일지'!$V$11:$V$99999)</f>
        <v>0</v>
      </c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</row>
    <row r="371" spans="1:27" ht="22.5" customHeight="1">
      <c r="A371" s="10"/>
      <c r="B371" s="11">
        <v>55244</v>
      </c>
      <c r="C371" s="12">
        <f>SUMIF('주식 매매일지'!$J$11:$J$99999,YEAR(B371)&amp;"/"&amp;MONTH(B371),'주식 매매일지'!$M$11:$M$99999)</f>
        <v>0</v>
      </c>
      <c r="D371" s="12">
        <f>SUMIF('주식 매매일지'!$E$11:$E$99999,YEAR(B371)&amp;"/"&amp;MONTH(B371),'주식 매매일지'!$H$11:$H$99999)</f>
        <v>0</v>
      </c>
      <c r="E371" s="12">
        <f>SUMIF('주식 매매일지'!$J$11:$J$99999,YEAR(B371)&amp;"/"&amp;MONTH(B371),'주식 매매일지'!$T$11:$T$99999)</f>
        <v>0</v>
      </c>
      <c r="F371" s="12">
        <f>SUMIF('주식 매매일지'!$J$11:$J$99999,YEAR(B371)&amp;"/"&amp;MONTH(B371),'주식 매매일지'!$V$11:$V$99999)</f>
        <v>0</v>
      </c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</row>
    <row r="372" spans="1:27" ht="22.5" customHeight="1">
      <c r="A372" s="10"/>
      <c r="B372" s="11">
        <v>55274</v>
      </c>
      <c r="C372" s="12">
        <f>SUMIF('주식 매매일지'!$J$11:$J$99999,YEAR(B372)&amp;"/"&amp;MONTH(B372),'주식 매매일지'!$M$11:$M$99999)</f>
        <v>0</v>
      </c>
      <c r="D372" s="12">
        <f>SUMIF('주식 매매일지'!$E$11:$E$99999,YEAR(B372)&amp;"/"&amp;MONTH(B372),'주식 매매일지'!$H$11:$H$99999)</f>
        <v>0</v>
      </c>
      <c r="E372" s="12">
        <f>SUMIF('주식 매매일지'!$J$11:$J$99999,YEAR(B372)&amp;"/"&amp;MONTH(B372),'주식 매매일지'!$T$11:$T$99999)</f>
        <v>0</v>
      </c>
      <c r="F372" s="12">
        <f>SUMIF('주식 매매일지'!$J$11:$J$99999,YEAR(B372)&amp;"/"&amp;MONTH(B372),'주식 매매일지'!$V$11:$V$99999)</f>
        <v>0</v>
      </c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</row>
    <row r="373" spans="1:27" ht="22.5" customHeight="1">
      <c r="A373" s="10"/>
      <c r="B373" s="11">
        <v>55305</v>
      </c>
      <c r="C373" s="12">
        <f>SUMIF('주식 매매일지'!$J$11:$J$99999,YEAR(B373)&amp;"/"&amp;MONTH(B373),'주식 매매일지'!$M$11:$M$99999)</f>
        <v>0</v>
      </c>
      <c r="D373" s="12">
        <f>SUMIF('주식 매매일지'!$E$11:$E$99999,YEAR(B373)&amp;"/"&amp;MONTH(B373),'주식 매매일지'!$H$11:$H$99999)</f>
        <v>0</v>
      </c>
      <c r="E373" s="12">
        <f>SUMIF('주식 매매일지'!$J$11:$J$99999,YEAR(B373)&amp;"/"&amp;MONTH(B373),'주식 매매일지'!$T$11:$T$99999)</f>
        <v>0</v>
      </c>
      <c r="F373" s="12">
        <f>SUMIF('주식 매매일지'!$J$11:$J$99999,YEAR(B373)&amp;"/"&amp;MONTH(B373),'주식 매매일지'!$V$11:$V$99999)</f>
        <v>0</v>
      </c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</row>
    <row r="374" spans="1:27" ht="22.5" customHeight="1">
      <c r="A374" s="10"/>
      <c r="B374" s="11">
        <v>55335</v>
      </c>
      <c r="C374" s="12">
        <f>SUMIF('주식 매매일지'!$J$11:$J$99999,YEAR(B374)&amp;"/"&amp;MONTH(B374),'주식 매매일지'!$M$11:$M$99999)</f>
        <v>0</v>
      </c>
      <c r="D374" s="12">
        <f>SUMIF('주식 매매일지'!$E$11:$E$99999,YEAR(B374)&amp;"/"&amp;MONTH(B374),'주식 매매일지'!$H$11:$H$99999)</f>
        <v>0</v>
      </c>
      <c r="E374" s="12">
        <f>SUMIF('주식 매매일지'!$J$11:$J$99999,YEAR(B374)&amp;"/"&amp;MONTH(B374),'주식 매매일지'!$T$11:$T$99999)</f>
        <v>0</v>
      </c>
      <c r="F374" s="12">
        <f>SUMIF('주식 매매일지'!$J$11:$J$99999,YEAR(B374)&amp;"/"&amp;MONTH(B374),'주식 매매일지'!$V$11:$V$99999)</f>
        <v>0</v>
      </c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</row>
    <row r="375" spans="1:27" ht="22.5" customHeight="1">
      <c r="A375" s="10"/>
      <c r="B375" s="11">
        <v>55366</v>
      </c>
      <c r="C375" s="12">
        <f>SUMIF('주식 매매일지'!$J$11:$J$99999,YEAR(B375)&amp;"/"&amp;MONTH(B375),'주식 매매일지'!$M$11:$M$99999)</f>
        <v>0</v>
      </c>
      <c r="D375" s="12">
        <f>SUMIF('주식 매매일지'!$E$11:$E$99999,YEAR(B375)&amp;"/"&amp;MONTH(B375),'주식 매매일지'!$H$11:$H$99999)</f>
        <v>0</v>
      </c>
      <c r="E375" s="12">
        <f>SUMIF('주식 매매일지'!$J$11:$J$99999,YEAR(B375)&amp;"/"&amp;MONTH(B375),'주식 매매일지'!$T$11:$T$99999)</f>
        <v>0</v>
      </c>
      <c r="F375" s="12">
        <f>SUMIF('주식 매매일지'!$J$11:$J$99999,YEAR(B375)&amp;"/"&amp;MONTH(B375),'주식 매매일지'!$V$11:$V$99999)</f>
        <v>0</v>
      </c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</row>
    <row r="376" spans="1:27" ht="22.5" customHeight="1">
      <c r="A376" s="10"/>
      <c r="B376" s="11">
        <v>55397</v>
      </c>
      <c r="C376" s="12">
        <f>SUMIF('주식 매매일지'!$J$11:$J$99999,YEAR(B376)&amp;"/"&amp;MONTH(B376),'주식 매매일지'!$M$11:$M$99999)</f>
        <v>0</v>
      </c>
      <c r="D376" s="12">
        <f>SUMIF('주식 매매일지'!$E$11:$E$99999,YEAR(B376)&amp;"/"&amp;MONTH(B376),'주식 매매일지'!$H$11:$H$99999)</f>
        <v>0</v>
      </c>
      <c r="E376" s="12">
        <f>SUMIF('주식 매매일지'!$J$11:$J$99999,YEAR(B376)&amp;"/"&amp;MONTH(B376),'주식 매매일지'!$T$11:$T$99999)</f>
        <v>0</v>
      </c>
      <c r="F376" s="12">
        <f>SUMIF('주식 매매일지'!$J$11:$J$99999,YEAR(B376)&amp;"/"&amp;MONTH(B376),'주식 매매일지'!$V$11:$V$99999)</f>
        <v>0</v>
      </c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</row>
    <row r="377" spans="1:27" ht="22.5" customHeight="1">
      <c r="A377" s="10"/>
      <c r="B377" s="11">
        <v>55427</v>
      </c>
      <c r="C377" s="12">
        <f>SUMIF('주식 매매일지'!$J$11:$J$99999,YEAR(B377)&amp;"/"&amp;MONTH(B377),'주식 매매일지'!$M$11:$M$99999)</f>
        <v>0</v>
      </c>
      <c r="D377" s="12">
        <f>SUMIF('주식 매매일지'!$E$11:$E$99999,YEAR(B377)&amp;"/"&amp;MONTH(B377),'주식 매매일지'!$H$11:$H$99999)</f>
        <v>0</v>
      </c>
      <c r="E377" s="12">
        <f>SUMIF('주식 매매일지'!$J$11:$J$99999,YEAR(B377)&amp;"/"&amp;MONTH(B377),'주식 매매일지'!$T$11:$T$99999)</f>
        <v>0</v>
      </c>
      <c r="F377" s="12">
        <f>SUMIF('주식 매매일지'!$J$11:$J$99999,YEAR(B377)&amp;"/"&amp;MONTH(B377),'주식 매매일지'!$V$11:$V$99999)</f>
        <v>0</v>
      </c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</row>
    <row r="378" spans="1:27" ht="22.5" customHeight="1">
      <c r="A378" s="10"/>
      <c r="B378" s="11">
        <v>55458</v>
      </c>
      <c r="C378" s="12">
        <f>SUMIF('주식 매매일지'!$J$11:$J$99999,YEAR(B378)&amp;"/"&amp;MONTH(B378),'주식 매매일지'!$M$11:$M$99999)</f>
        <v>0</v>
      </c>
      <c r="D378" s="12">
        <f>SUMIF('주식 매매일지'!$E$11:$E$99999,YEAR(B378)&amp;"/"&amp;MONTH(B378),'주식 매매일지'!$H$11:$H$99999)</f>
        <v>0</v>
      </c>
      <c r="E378" s="12">
        <f>SUMIF('주식 매매일지'!$J$11:$J$99999,YEAR(B378)&amp;"/"&amp;MONTH(B378),'주식 매매일지'!$T$11:$T$99999)</f>
        <v>0</v>
      </c>
      <c r="F378" s="12">
        <f>SUMIF('주식 매매일지'!$J$11:$J$99999,YEAR(B378)&amp;"/"&amp;MONTH(B378),'주식 매매일지'!$V$11:$V$99999)</f>
        <v>0</v>
      </c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</row>
    <row r="379" spans="1:27" ht="22.5" customHeight="1">
      <c r="A379" s="10"/>
      <c r="B379" s="11">
        <v>55488</v>
      </c>
      <c r="C379" s="12">
        <f>SUMIF('주식 매매일지'!$J$11:$J$99999,YEAR(B379)&amp;"/"&amp;MONTH(B379),'주식 매매일지'!$M$11:$M$99999)</f>
        <v>0</v>
      </c>
      <c r="D379" s="12">
        <f>SUMIF('주식 매매일지'!$E$11:$E$99999,YEAR(B379)&amp;"/"&amp;MONTH(B379),'주식 매매일지'!$H$11:$H$99999)</f>
        <v>0</v>
      </c>
      <c r="E379" s="12">
        <f>SUMIF('주식 매매일지'!$J$11:$J$99999,YEAR(B379)&amp;"/"&amp;MONTH(B379),'주식 매매일지'!$T$11:$T$99999)</f>
        <v>0</v>
      </c>
      <c r="F379" s="12">
        <f>SUMIF('주식 매매일지'!$J$11:$J$99999,YEAR(B379)&amp;"/"&amp;MONTH(B379),'주식 매매일지'!$V$11:$V$99999)</f>
        <v>0</v>
      </c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</row>
    <row r="380" spans="1:27" ht="22.5" customHeight="1">
      <c r="A380" s="10"/>
      <c r="B380" s="11">
        <v>55519</v>
      </c>
      <c r="C380" s="12">
        <f>SUMIF('주식 매매일지'!$J$11:$J$99999,YEAR(B380)&amp;"/"&amp;MONTH(B380),'주식 매매일지'!$M$11:$M$99999)</f>
        <v>0</v>
      </c>
      <c r="D380" s="12">
        <f>SUMIF('주식 매매일지'!$E$11:$E$99999,YEAR(B380)&amp;"/"&amp;MONTH(B380),'주식 매매일지'!$H$11:$H$99999)</f>
        <v>0</v>
      </c>
      <c r="E380" s="12">
        <f>SUMIF('주식 매매일지'!$J$11:$J$99999,YEAR(B380)&amp;"/"&amp;MONTH(B380),'주식 매매일지'!$T$11:$T$99999)</f>
        <v>0</v>
      </c>
      <c r="F380" s="12">
        <f>SUMIF('주식 매매일지'!$J$11:$J$99999,YEAR(B380)&amp;"/"&amp;MONTH(B380),'주식 매매일지'!$V$11:$V$99999)</f>
        <v>0</v>
      </c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</row>
    <row r="381" spans="1:27" ht="22.5" customHeight="1">
      <c r="A381" s="10"/>
      <c r="B381" s="11">
        <v>55550</v>
      </c>
      <c r="C381" s="12">
        <f>SUMIF('주식 매매일지'!$J$11:$J$99999,YEAR(B381)&amp;"/"&amp;MONTH(B381),'주식 매매일지'!$M$11:$M$99999)</f>
        <v>0</v>
      </c>
      <c r="D381" s="12">
        <f>SUMIF('주식 매매일지'!$E$11:$E$99999,YEAR(B381)&amp;"/"&amp;MONTH(B381),'주식 매매일지'!$H$11:$H$99999)</f>
        <v>0</v>
      </c>
      <c r="E381" s="12">
        <f>SUMIF('주식 매매일지'!$J$11:$J$99999,YEAR(B381)&amp;"/"&amp;MONTH(B381),'주식 매매일지'!$T$11:$T$99999)</f>
        <v>0</v>
      </c>
      <c r="F381" s="12">
        <f>SUMIF('주식 매매일지'!$J$11:$J$99999,YEAR(B381)&amp;"/"&amp;MONTH(B381),'주식 매매일지'!$V$11:$V$99999)</f>
        <v>0</v>
      </c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</row>
    <row r="382" spans="1:27" ht="22.5" customHeight="1">
      <c r="A382" s="10"/>
      <c r="B382" s="11">
        <v>55579</v>
      </c>
      <c r="C382" s="12">
        <f>SUMIF('주식 매매일지'!$J$11:$J$99999,YEAR(B382)&amp;"/"&amp;MONTH(B382),'주식 매매일지'!$M$11:$M$99999)</f>
        <v>0</v>
      </c>
      <c r="D382" s="12">
        <f>SUMIF('주식 매매일지'!$E$11:$E$99999,YEAR(B382)&amp;"/"&amp;MONTH(B382),'주식 매매일지'!$H$11:$H$99999)</f>
        <v>0</v>
      </c>
      <c r="E382" s="12">
        <f>SUMIF('주식 매매일지'!$J$11:$J$99999,YEAR(B382)&amp;"/"&amp;MONTH(B382),'주식 매매일지'!$T$11:$T$99999)</f>
        <v>0</v>
      </c>
      <c r="F382" s="12">
        <f>SUMIF('주식 매매일지'!$J$11:$J$99999,YEAR(B382)&amp;"/"&amp;MONTH(B382),'주식 매매일지'!$V$11:$V$99999)</f>
        <v>0</v>
      </c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</row>
    <row r="383" spans="1:27" ht="22.5" customHeight="1">
      <c r="A383" s="10"/>
      <c r="B383" s="11">
        <v>55610</v>
      </c>
      <c r="C383" s="12">
        <f>SUMIF('주식 매매일지'!$J$11:$J$99999,YEAR(B383)&amp;"/"&amp;MONTH(B383),'주식 매매일지'!$M$11:$M$99999)</f>
        <v>0</v>
      </c>
      <c r="D383" s="12">
        <f>SUMIF('주식 매매일지'!$E$11:$E$99999,YEAR(B383)&amp;"/"&amp;MONTH(B383),'주식 매매일지'!$H$11:$H$99999)</f>
        <v>0</v>
      </c>
      <c r="E383" s="12">
        <f>SUMIF('주식 매매일지'!$J$11:$J$99999,YEAR(B383)&amp;"/"&amp;MONTH(B383),'주식 매매일지'!$T$11:$T$99999)</f>
        <v>0</v>
      </c>
      <c r="F383" s="12">
        <f>SUMIF('주식 매매일지'!$J$11:$J$99999,YEAR(B383)&amp;"/"&amp;MONTH(B383),'주식 매매일지'!$V$11:$V$99999)</f>
        <v>0</v>
      </c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</row>
    <row r="384" spans="1:27" ht="22.5" customHeight="1">
      <c r="A384" s="10"/>
      <c r="B384" s="11">
        <v>55640</v>
      </c>
      <c r="C384" s="12">
        <f>SUMIF('주식 매매일지'!$J$11:$J$99999,YEAR(B384)&amp;"/"&amp;MONTH(B384),'주식 매매일지'!$M$11:$M$99999)</f>
        <v>0</v>
      </c>
      <c r="D384" s="12">
        <f>SUMIF('주식 매매일지'!$E$11:$E$99999,YEAR(B384)&amp;"/"&amp;MONTH(B384),'주식 매매일지'!$H$11:$H$99999)</f>
        <v>0</v>
      </c>
      <c r="E384" s="12">
        <f>SUMIF('주식 매매일지'!$J$11:$J$99999,YEAR(B384)&amp;"/"&amp;MONTH(B384),'주식 매매일지'!$T$11:$T$99999)</f>
        <v>0</v>
      </c>
      <c r="F384" s="12">
        <f>SUMIF('주식 매매일지'!$J$11:$J$99999,YEAR(B384)&amp;"/"&amp;MONTH(B384),'주식 매매일지'!$V$11:$V$99999)</f>
        <v>0</v>
      </c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</row>
    <row r="385" spans="1:27" ht="22.5" customHeight="1">
      <c r="A385" s="10"/>
      <c r="B385" s="11">
        <v>55671</v>
      </c>
      <c r="C385" s="12">
        <f>SUMIF('주식 매매일지'!$J$11:$J$99999,YEAR(B385)&amp;"/"&amp;MONTH(B385),'주식 매매일지'!$M$11:$M$99999)</f>
        <v>0</v>
      </c>
      <c r="D385" s="12">
        <f>SUMIF('주식 매매일지'!$E$11:$E$99999,YEAR(B385)&amp;"/"&amp;MONTH(B385),'주식 매매일지'!$H$11:$H$99999)</f>
        <v>0</v>
      </c>
      <c r="E385" s="12">
        <f>SUMIF('주식 매매일지'!$J$11:$J$99999,YEAR(B385)&amp;"/"&amp;MONTH(B385),'주식 매매일지'!$T$11:$T$99999)</f>
        <v>0</v>
      </c>
      <c r="F385" s="12">
        <f>SUMIF('주식 매매일지'!$J$11:$J$99999,YEAR(B385)&amp;"/"&amp;MONTH(B385),'주식 매매일지'!$V$11:$V$99999)</f>
        <v>0</v>
      </c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</row>
    <row r="386" spans="1:27" ht="22.5" customHeight="1">
      <c r="A386" s="10"/>
      <c r="B386" s="11">
        <v>55701</v>
      </c>
      <c r="C386" s="12">
        <f>SUMIF('주식 매매일지'!$J$11:$J$99999,YEAR(B386)&amp;"/"&amp;MONTH(B386),'주식 매매일지'!$M$11:$M$99999)</f>
        <v>0</v>
      </c>
      <c r="D386" s="12">
        <f>SUMIF('주식 매매일지'!$E$11:$E$99999,YEAR(B386)&amp;"/"&amp;MONTH(B386),'주식 매매일지'!$H$11:$H$99999)</f>
        <v>0</v>
      </c>
      <c r="E386" s="12">
        <f>SUMIF('주식 매매일지'!$J$11:$J$99999,YEAR(B386)&amp;"/"&amp;MONTH(B386),'주식 매매일지'!$T$11:$T$99999)</f>
        <v>0</v>
      </c>
      <c r="F386" s="12">
        <f>SUMIF('주식 매매일지'!$J$11:$J$99999,YEAR(B386)&amp;"/"&amp;MONTH(B386),'주식 매매일지'!$V$11:$V$99999)</f>
        <v>0</v>
      </c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</row>
    <row r="387" spans="1:27" ht="22.5" customHeight="1">
      <c r="A387" s="10"/>
      <c r="B387" s="11">
        <v>55732</v>
      </c>
      <c r="C387" s="12">
        <f>SUMIF('주식 매매일지'!$J$11:$J$99999,YEAR(B387)&amp;"/"&amp;MONTH(B387),'주식 매매일지'!$M$11:$M$99999)</f>
        <v>0</v>
      </c>
      <c r="D387" s="12">
        <f>SUMIF('주식 매매일지'!$E$11:$E$99999,YEAR(B387)&amp;"/"&amp;MONTH(B387),'주식 매매일지'!$H$11:$H$99999)</f>
        <v>0</v>
      </c>
      <c r="E387" s="12">
        <f>SUMIF('주식 매매일지'!$J$11:$J$99999,YEAR(B387)&amp;"/"&amp;MONTH(B387),'주식 매매일지'!$T$11:$T$99999)</f>
        <v>0</v>
      </c>
      <c r="F387" s="12">
        <f>SUMIF('주식 매매일지'!$J$11:$J$99999,YEAR(B387)&amp;"/"&amp;MONTH(B387),'주식 매매일지'!$V$11:$V$99999)</f>
        <v>0</v>
      </c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</row>
    <row r="388" spans="1:27" ht="22.5" customHeight="1">
      <c r="A388" s="10"/>
      <c r="B388" s="11">
        <v>55763</v>
      </c>
      <c r="C388" s="12">
        <f>SUMIF('주식 매매일지'!$J$11:$J$99999,YEAR(B388)&amp;"/"&amp;MONTH(B388),'주식 매매일지'!$M$11:$M$99999)</f>
        <v>0</v>
      </c>
      <c r="D388" s="12">
        <f>SUMIF('주식 매매일지'!$E$11:$E$99999,YEAR(B388)&amp;"/"&amp;MONTH(B388),'주식 매매일지'!$H$11:$H$99999)</f>
        <v>0</v>
      </c>
      <c r="E388" s="12">
        <f>SUMIF('주식 매매일지'!$J$11:$J$99999,YEAR(B388)&amp;"/"&amp;MONTH(B388),'주식 매매일지'!$T$11:$T$99999)</f>
        <v>0</v>
      </c>
      <c r="F388" s="12">
        <f>SUMIF('주식 매매일지'!$J$11:$J$99999,YEAR(B388)&amp;"/"&amp;MONTH(B388),'주식 매매일지'!$V$11:$V$99999)</f>
        <v>0</v>
      </c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</row>
    <row r="389" spans="1:27" ht="22.5" customHeight="1">
      <c r="A389" s="10"/>
      <c r="B389" s="11">
        <v>55793</v>
      </c>
      <c r="C389" s="12">
        <f>SUMIF('주식 매매일지'!$J$11:$J$99999,YEAR(B389)&amp;"/"&amp;MONTH(B389),'주식 매매일지'!$M$11:$M$99999)</f>
        <v>0</v>
      </c>
      <c r="D389" s="12">
        <f>SUMIF('주식 매매일지'!$E$11:$E$99999,YEAR(B389)&amp;"/"&amp;MONTH(B389),'주식 매매일지'!$H$11:$H$99999)</f>
        <v>0</v>
      </c>
      <c r="E389" s="12">
        <f>SUMIF('주식 매매일지'!$J$11:$J$99999,YEAR(B389)&amp;"/"&amp;MONTH(B389),'주식 매매일지'!$T$11:$T$99999)</f>
        <v>0</v>
      </c>
      <c r="F389" s="12">
        <f>SUMIF('주식 매매일지'!$J$11:$J$99999,YEAR(B389)&amp;"/"&amp;MONTH(B389),'주식 매매일지'!$V$11:$V$99999)</f>
        <v>0</v>
      </c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</row>
    <row r="390" spans="1:27" ht="22.5" customHeight="1">
      <c r="A390" s="10"/>
      <c r="B390" s="11">
        <v>55824</v>
      </c>
      <c r="C390" s="12">
        <f>SUMIF('주식 매매일지'!$J$11:$J$99999,YEAR(B390)&amp;"/"&amp;MONTH(B390),'주식 매매일지'!$M$11:$M$99999)</f>
        <v>0</v>
      </c>
      <c r="D390" s="12">
        <f>SUMIF('주식 매매일지'!$E$11:$E$99999,YEAR(B390)&amp;"/"&amp;MONTH(B390),'주식 매매일지'!$H$11:$H$99999)</f>
        <v>0</v>
      </c>
      <c r="E390" s="12">
        <f>SUMIF('주식 매매일지'!$J$11:$J$99999,YEAR(B390)&amp;"/"&amp;MONTH(B390),'주식 매매일지'!$T$11:$T$99999)</f>
        <v>0</v>
      </c>
      <c r="F390" s="12">
        <f>SUMIF('주식 매매일지'!$J$11:$J$99999,YEAR(B390)&amp;"/"&amp;MONTH(B390),'주식 매매일지'!$V$11:$V$99999)</f>
        <v>0</v>
      </c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</row>
    <row r="391" spans="1:27" ht="22.5" customHeight="1">
      <c r="A391" s="10"/>
      <c r="B391" s="11">
        <v>55854</v>
      </c>
      <c r="C391" s="12">
        <f>SUMIF('주식 매매일지'!$J$11:$J$99999,YEAR(B391)&amp;"/"&amp;MONTH(B391),'주식 매매일지'!$M$11:$M$99999)</f>
        <v>0</v>
      </c>
      <c r="D391" s="12">
        <f>SUMIF('주식 매매일지'!$E$11:$E$99999,YEAR(B391)&amp;"/"&amp;MONTH(B391),'주식 매매일지'!$H$11:$H$99999)</f>
        <v>0</v>
      </c>
      <c r="E391" s="12">
        <f>SUMIF('주식 매매일지'!$J$11:$J$99999,YEAR(B391)&amp;"/"&amp;MONTH(B391),'주식 매매일지'!$T$11:$T$99999)</f>
        <v>0</v>
      </c>
      <c r="F391" s="12">
        <f>SUMIF('주식 매매일지'!$J$11:$J$99999,YEAR(B391)&amp;"/"&amp;MONTH(B391),'주식 매매일지'!$V$11:$V$99999)</f>
        <v>0</v>
      </c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</row>
    <row r="392" spans="1:27" ht="22.5" customHeight="1">
      <c r="A392" s="10"/>
      <c r="B392" s="11">
        <v>55885</v>
      </c>
      <c r="C392" s="12">
        <f>SUMIF('주식 매매일지'!$J$11:$J$99999,YEAR(B392)&amp;"/"&amp;MONTH(B392),'주식 매매일지'!$M$11:$M$99999)</f>
        <v>0</v>
      </c>
      <c r="D392" s="12">
        <f>SUMIF('주식 매매일지'!$E$11:$E$99999,YEAR(B392)&amp;"/"&amp;MONTH(B392),'주식 매매일지'!$H$11:$H$99999)</f>
        <v>0</v>
      </c>
      <c r="E392" s="12">
        <f>SUMIF('주식 매매일지'!$J$11:$J$99999,YEAR(B392)&amp;"/"&amp;MONTH(B392),'주식 매매일지'!$T$11:$T$99999)</f>
        <v>0</v>
      </c>
      <c r="F392" s="12">
        <f>SUMIF('주식 매매일지'!$J$11:$J$99999,YEAR(B392)&amp;"/"&amp;MONTH(B392),'주식 매매일지'!$V$11:$V$99999)</f>
        <v>0</v>
      </c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</row>
    <row r="393" spans="1:27" ht="22.5" customHeight="1">
      <c r="A393" s="10"/>
      <c r="B393" s="11">
        <v>55916</v>
      </c>
      <c r="C393" s="12">
        <f>SUMIF('주식 매매일지'!$J$11:$J$99999,YEAR(B393)&amp;"/"&amp;MONTH(B393),'주식 매매일지'!$M$11:$M$99999)</f>
        <v>0</v>
      </c>
      <c r="D393" s="12">
        <f>SUMIF('주식 매매일지'!$E$11:$E$99999,YEAR(B393)&amp;"/"&amp;MONTH(B393),'주식 매매일지'!$H$11:$H$99999)</f>
        <v>0</v>
      </c>
      <c r="E393" s="12">
        <f>SUMIF('주식 매매일지'!$J$11:$J$99999,YEAR(B393)&amp;"/"&amp;MONTH(B393),'주식 매매일지'!$T$11:$T$99999)</f>
        <v>0</v>
      </c>
      <c r="F393" s="12">
        <f>SUMIF('주식 매매일지'!$J$11:$J$99999,YEAR(B393)&amp;"/"&amp;MONTH(B393),'주식 매매일지'!$V$11:$V$99999)</f>
        <v>0</v>
      </c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</row>
    <row r="394" spans="1:27" ht="22.5" customHeight="1">
      <c r="A394" s="10"/>
      <c r="B394" s="11">
        <v>55944</v>
      </c>
      <c r="C394" s="12">
        <f>SUMIF('주식 매매일지'!$J$11:$J$99999,YEAR(B394)&amp;"/"&amp;MONTH(B394),'주식 매매일지'!$M$11:$M$99999)</f>
        <v>0</v>
      </c>
      <c r="D394" s="12">
        <f>SUMIF('주식 매매일지'!$E$11:$E$99999,YEAR(B394)&amp;"/"&amp;MONTH(B394),'주식 매매일지'!$H$11:$H$99999)</f>
        <v>0</v>
      </c>
      <c r="E394" s="12">
        <f>SUMIF('주식 매매일지'!$J$11:$J$99999,YEAR(B394)&amp;"/"&amp;MONTH(B394),'주식 매매일지'!$T$11:$T$99999)</f>
        <v>0</v>
      </c>
      <c r="F394" s="12">
        <f>SUMIF('주식 매매일지'!$J$11:$J$99999,YEAR(B394)&amp;"/"&amp;MONTH(B394),'주식 매매일지'!$V$11:$V$99999)</f>
        <v>0</v>
      </c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</row>
    <row r="395" spans="1:27" ht="22.5" customHeight="1">
      <c r="A395" s="10"/>
      <c r="B395" s="11">
        <v>55975</v>
      </c>
      <c r="C395" s="12">
        <f>SUMIF('주식 매매일지'!$J$11:$J$99999,YEAR(B395)&amp;"/"&amp;MONTH(B395),'주식 매매일지'!$M$11:$M$99999)</f>
        <v>0</v>
      </c>
      <c r="D395" s="12">
        <f>SUMIF('주식 매매일지'!$E$11:$E$99999,YEAR(B395)&amp;"/"&amp;MONTH(B395),'주식 매매일지'!$H$11:$H$99999)</f>
        <v>0</v>
      </c>
      <c r="E395" s="12">
        <f>SUMIF('주식 매매일지'!$J$11:$J$99999,YEAR(B395)&amp;"/"&amp;MONTH(B395),'주식 매매일지'!$T$11:$T$99999)</f>
        <v>0</v>
      </c>
      <c r="F395" s="12">
        <f>SUMIF('주식 매매일지'!$J$11:$J$99999,YEAR(B395)&amp;"/"&amp;MONTH(B395),'주식 매매일지'!$V$11:$V$99999)</f>
        <v>0</v>
      </c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</row>
    <row r="396" spans="1:27" ht="22.5" customHeight="1">
      <c r="A396" s="10"/>
      <c r="B396" s="11">
        <v>56005</v>
      </c>
      <c r="C396" s="12">
        <f>SUMIF('주식 매매일지'!$J$11:$J$99999,YEAR(B396)&amp;"/"&amp;MONTH(B396),'주식 매매일지'!$M$11:$M$99999)</f>
        <v>0</v>
      </c>
      <c r="D396" s="12">
        <f>SUMIF('주식 매매일지'!$E$11:$E$99999,YEAR(B396)&amp;"/"&amp;MONTH(B396),'주식 매매일지'!$H$11:$H$99999)</f>
        <v>0</v>
      </c>
      <c r="E396" s="12">
        <f>SUMIF('주식 매매일지'!$J$11:$J$99999,YEAR(B396)&amp;"/"&amp;MONTH(B396),'주식 매매일지'!$T$11:$T$99999)</f>
        <v>0</v>
      </c>
      <c r="F396" s="12">
        <f>SUMIF('주식 매매일지'!$J$11:$J$99999,YEAR(B396)&amp;"/"&amp;MONTH(B396),'주식 매매일지'!$V$11:$V$99999)</f>
        <v>0</v>
      </c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</row>
    <row r="397" spans="1:27" ht="22.5" customHeight="1">
      <c r="A397" s="10"/>
      <c r="B397" s="11">
        <v>56036</v>
      </c>
      <c r="C397" s="12">
        <f>SUMIF('주식 매매일지'!$J$11:$J$99999,YEAR(B397)&amp;"/"&amp;MONTH(B397),'주식 매매일지'!$M$11:$M$99999)</f>
        <v>0</v>
      </c>
      <c r="D397" s="12">
        <f>SUMIF('주식 매매일지'!$E$11:$E$99999,YEAR(B397)&amp;"/"&amp;MONTH(B397),'주식 매매일지'!$H$11:$H$99999)</f>
        <v>0</v>
      </c>
      <c r="E397" s="12">
        <f>SUMIF('주식 매매일지'!$J$11:$J$99999,YEAR(B397)&amp;"/"&amp;MONTH(B397),'주식 매매일지'!$T$11:$T$99999)</f>
        <v>0</v>
      </c>
      <c r="F397" s="12">
        <f>SUMIF('주식 매매일지'!$J$11:$J$99999,YEAR(B397)&amp;"/"&amp;MONTH(B397),'주식 매매일지'!$V$11:$V$99999)</f>
        <v>0</v>
      </c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</row>
    <row r="398" spans="1:27" ht="22.5" customHeight="1">
      <c r="A398" s="10"/>
      <c r="B398" s="11">
        <v>56066</v>
      </c>
      <c r="C398" s="12">
        <f>SUMIF('주식 매매일지'!$J$11:$J$99999,YEAR(B398)&amp;"/"&amp;MONTH(B398),'주식 매매일지'!$M$11:$M$99999)</f>
        <v>0</v>
      </c>
      <c r="D398" s="12">
        <f>SUMIF('주식 매매일지'!$E$11:$E$99999,YEAR(B398)&amp;"/"&amp;MONTH(B398),'주식 매매일지'!$H$11:$H$99999)</f>
        <v>0</v>
      </c>
      <c r="E398" s="12">
        <f>SUMIF('주식 매매일지'!$J$11:$J$99999,YEAR(B398)&amp;"/"&amp;MONTH(B398),'주식 매매일지'!$T$11:$T$99999)</f>
        <v>0</v>
      </c>
      <c r="F398" s="12">
        <f>SUMIF('주식 매매일지'!$J$11:$J$99999,YEAR(B398)&amp;"/"&amp;MONTH(B398),'주식 매매일지'!$V$11:$V$99999)</f>
        <v>0</v>
      </c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</row>
    <row r="399" spans="1:27" ht="22.5" customHeight="1">
      <c r="A399" s="10"/>
      <c r="B399" s="11">
        <v>56097</v>
      </c>
      <c r="C399" s="12">
        <f>SUMIF('주식 매매일지'!$J$11:$J$99999,YEAR(B399)&amp;"/"&amp;MONTH(B399),'주식 매매일지'!$M$11:$M$99999)</f>
        <v>0</v>
      </c>
      <c r="D399" s="12">
        <f>SUMIF('주식 매매일지'!$E$11:$E$99999,YEAR(B399)&amp;"/"&amp;MONTH(B399),'주식 매매일지'!$H$11:$H$99999)</f>
        <v>0</v>
      </c>
      <c r="E399" s="12">
        <f>SUMIF('주식 매매일지'!$J$11:$J$99999,YEAR(B399)&amp;"/"&amp;MONTH(B399),'주식 매매일지'!$T$11:$T$99999)</f>
        <v>0</v>
      </c>
      <c r="F399" s="12">
        <f>SUMIF('주식 매매일지'!$J$11:$J$99999,YEAR(B399)&amp;"/"&amp;MONTH(B399),'주식 매매일지'!$V$11:$V$99999)</f>
        <v>0</v>
      </c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</row>
    <row r="400" spans="1:27" ht="22.5" customHeight="1">
      <c r="A400" s="10"/>
      <c r="B400" s="11">
        <v>56128</v>
      </c>
      <c r="C400" s="12">
        <f>SUMIF('주식 매매일지'!$J$11:$J$99999,YEAR(B400)&amp;"/"&amp;MONTH(B400),'주식 매매일지'!$M$11:$M$99999)</f>
        <v>0</v>
      </c>
      <c r="D400" s="12">
        <f>SUMIF('주식 매매일지'!$E$11:$E$99999,YEAR(B400)&amp;"/"&amp;MONTH(B400),'주식 매매일지'!$H$11:$H$99999)</f>
        <v>0</v>
      </c>
      <c r="E400" s="12">
        <f>SUMIF('주식 매매일지'!$J$11:$J$99999,YEAR(B400)&amp;"/"&amp;MONTH(B400),'주식 매매일지'!$T$11:$T$99999)</f>
        <v>0</v>
      </c>
      <c r="F400" s="12">
        <f>SUMIF('주식 매매일지'!$J$11:$J$99999,YEAR(B400)&amp;"/"&amp;MONTH(B400),'주식 매매일지'!$V$11:$V$99999)</f>
        <v>0</v>
      </c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</row>
    <row r="401" spans="1:27" ht="22.5" customHeight="1">
      <c r="A401" s="10"/>
      <c r="B401" s="11">
        <v>56158</v>
      </c>
      <c r="C401" s="12">
        <f>SUMIF('주식 매매일지'!$J$11:$J$99999,YEAR(B401)&amp;"/"&amp;MONTH(B401),'주식 매매일지'!$M$11:$M$99999)</f>
        <v>0</v>
      </c>
      <c r="D401" s="12">
        <f>SUMIF('주식 매매일지'!$E$11:$E$99999,YEAR(B401)&amp;"/"&amp;MONTH(B401),'주식 매매일지'!$H$11:$H$99999)</f>
        <v>0</v>
      </c>
      <c r="E401" s="12">
        <f>SUMIF('주식 매매일지'!$J$11:$J$99999,YEAR(B401)&amp;"/"&amp;MONTH(B401),'주식 매매일지'!$T$11:$T$99999)</f>
        <v>0</v>
      </c>
      <c r="F401" s="12">
        <f>SUMIF('주식 매매일지'!$J$11:$J$99999,YEAR(B401)&amp;"/"&amp;MONTH(B401),'주식 매매일지'!$V$11:$V$99999)</f>
        <v>0</v>
      </c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</row>
    <row r="402" spans="1:27" ht="22.5" customHeight="1">
      <c r="A402" s="10"/>
      <c r="B402" s="11">
        <v>56189</v>
      </c>
      <c r="C402" s="12">
        <f>SUMIF('주식 매매일지'!$J$11:$J$99999,YEAR(B402)&amp;"/"&amp;MONTH(B402),'주식 매매일지'!$M$11:$M$99999)</f>
        <v>0</v>
      </c>
      <c r="D402" s="12">
        <f>SUMIF('주식 매매일지'!$E$11:$E$99999,YEAR(B402)&amp;"/"&amp;MONTH(B402),'주식 매매일지'!$H$11:$H$99999)</f>
        <v>0</v>
      </c>
      <c r="E402" s="12">
        <f>SUMIF('주식 매매일지'!$J$11:$J$99999,YEAR(B402)&amp;"/"&amp;MONTH(B402),'주식 매매일지'!$T$11:$T$99999)</f>
        <v>0</v>
      </c>
      <c r="F402" s="12">
        <f>SUMIF('주식 매매일지'!$J$11:$J$99999,YEAR(B402)&amp;"/"&amp;MONTH(B402),'주식 매매일지'!$V$11:$V$99999)</f>
        <v>0</v>
      </c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</row>
    <row r="403" spans="1:27" ht="22.5" customHeight="1">
      <c r="A403" s="10"/>
      <c r="B403" s="11">
        <v>56219</v>
      </c>
      <c r="C403" s="12">
        <f>SUMIF('주식 매매일지'!$J$11:$J$99999,YEAR(B403)&amp;"/"&amp;MONTH(B403),'주식 매매일지'!$M$11:$M$99999)</f>
        <v>0</v>
      </c>
      <c r="D403" s="12">
        <f>SUMIF('주식 매매일지'!$E$11:$E$99999,YEAR(B403)&amp;"/"&amp;MONTH(B403),'주식 매매일지'!$H$11:$H$99999)</f>
        <v>0</v>
      </c>
      <c r="E403" s="12">
        <f>SUMIF('주식 매매일지'!$J$11:$J$99999,YEAR(B403)&amp;"/"&amp;MONTH(B403),'주식 매매일지'!$T$11:$T$99999)</f>
        <v>0</v>
      </c>
      <c r="F403" s="12">
        <f>SUMIF('주식 매매일지'!$J$11:$J$99999,YEAR(B403)&amp;"/"&amp;MONTH(B403),'주식 매매일지'!$V$11:$V$99999)</f>
        <v>0</v>
      </c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</row>
    <row r="404" spans="1:27" ht="22.5" customHeight="1">
      <c r="A404" s="10"/>
      <c r="B404" s="11">
        <v>56250</v>
      </c>
      <c r="C404" s="12">
        <f>SUMIF('주식 매매일지'!$J$11:$J$99999,YEAR(B404)&amp;"/"&amp;MONTH(B404),'주식 매매일지'!$M$11:$M$99999)</f>
        <v>0</v>
      </c>
      <c r="D404" s="12">
        <f>SUMIF('주식 매매일지'!$E$11:$E$99999,YEAR(B404)&amp;"/"&amp;MONTH(B404),'주식 매매일지'!$H$11:$H$99999)</f>
        <v>0</v>
      </c>
      <c r="E404" s="12">
        <f>SUMIF('주식 매매일지'!$J$11:$J$99999,YEAR(B404)&amp;"/"&amp;MONTH(B404),'주식 매매일지'!$T$11:$T$99999)</f>
        <v>0</v>
      </c>
      <c r="F404" s="12">
        <f>SUMIF('주식 매매일지'!$J$11:$J$99999,YEAR(B404)&amp;"/"&amp;MONTH(B404),'주식 매매일지'!$V$11:$V$99999)</f>
        <v>0</v>
      </c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</row>
    <row r="405" spans="1:27" ht="22.5" customHeight="1">
      <c r="A405" s="10"/>
      <c r="B405" s="11">
        <v>56281</v>
      </c>
      <c r="C405" s="12">
        <f>SUMIF('주식 매매일지'!$J$11:$J$99999,YEAR(B405)&amp;"/"&amp;MONTH(B405),'주식 매매일지'!$M$11:$M$99999)</f>
        <v>0</v>
      </c>
      <c r="D405" s="12">
        <f>SUMIF('주식 매매일지'!$E$11:$E$99999,YEAR(B405)&amp;"/"&amp;MONTH(B405),'주식 매매일지'!$H$11:$H$99999)</f>
        <v>0</v>
      </c>
      <c r="E405" s="12">
        <f>SUMIF('주식 매매일지'!$J$11:$J$99999,YEAR(B405)&amp;"/"&amp;MONTH(B405),'주식 매매일지'!$T$11:$T$99999)</f>
        <v>0</v>
      </c>
      <c r="F405" s="12">
        <f>SUMIF('주식 매매일지'!$J$11:$J$99999,YEAR(B405)&amp;"/"&amp;MONTH(B405),'주식 매매일지'!$V$11:$V$99999)</f>
        <v>0</v>
      </c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</row>
    <row r="406" spans="1:27" ht="22.5" customHeight="1">
      <c r="A406" s="10"/>
      <c r="B406" s="11">
        <v>56309</v>
      </c>
      <c r="C406" s="12">
        <f>SUMIF('주식 매매일지'!$J$11:$J$99999,YEAR(B406)&amp;"/"&amp;MONTH(B406),'주식 매매일지'!$M$11:$M$99999)</f>
        <v>0</v>
      </c>
      <c r="D406" s="12">
        <f>SUMIF('주식 매매일지'!$E$11:$E$99999,YEAR(B406)&amp;"/"&amp;MONTH(B406),'주식 매매일지'!$H$11:$H$99999)</f>
        <v>0</v>
      </c>
      <c r="E406" s="12">
        <f>SUMIF('주식 매매일지'!$J$11:$J$99999,YEAR(B406)&amp;"/"&amp;MONTH(B406),'주식 매매일지'!$T$11:$T$99999)</f>
        <v>0</v>
      </c>
      <c r="F406" s="12">
        <f>SUMIF('주식 매매일지'!$J$11:$J$99999,YEAR(B406)&amp;"/"&amp;MONTH(B406),'주식 매매일지'!$V$11:$V$99999)</f>
        <v>0</v>
      </c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</row>
    <row r="407" spans="1:27" ht="22.5" customHeight="1">
      <c r="A407" s="10"/>
      <c r="B407" s="11">
        <v>56340</v>
      </c>
      <c r="C407" s="12">
        <f>SUMIF('주식 매매일지'!$J$11:$J$99999,YEAR(B407)&amp;"/"&amp;MONTH(B407),'주식 매매일지'!$M$11:$M$99999)</f>
        <v>0</v>
      </c>
      <c r="D407" s="12">
        <f>SUMIF('주식 매매일지'!$E$11:$E$99999,YEAR(B407)&amp;"/"&amp;MONTH(B407),'주식 매매일지'!$H$11:$H$99999)</f>
        <v>0</v>
      </c>
      <c r="E407" s="12">
        <f>SUMIF('주식 매매일지'!$J$11:$J$99999,YEAR(B407)&amp;"/"&amp;MONTH(B407),'주식 매매일지'!$T$11:$T$99999)</f>
        <v>0</v>
      </c>
      <c r="F407" s="12">
        <f>SUMIF('주식 매매일지'!$J$11:$J$99999,YEAR(B407)&amp;"/"&amp;MONTH(B407),'주식 매매일지'!$V$11:$V$99999)</f>
        <v>0</v>
      </c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</row>
    <row r="408" spans="1:27" ht="22.5" customHeight="1">
      <c r="A408" s="10"/>
      <c r="B408" s="11">
        <v>56370</v>
      </c>
      <c r="C408" s="12">
        <f>SUMIF('주식 매매일지'!$J$11:$J$99999,YEAR(B408)&amp;"/"&amp;MONTH(B408),'주식 매매일지'!$M$11:$M$99999)</f>
        <v>0</v>
      </c>
      <c r="D408" s="12">
        <f>SUMIF('주식 매매일지'!$E$11:$E$99999,YEAR(B408)&amp;"/"&amp;MONTH(B408),'주식 매매일지'!$H$11:$H$99999)</f>
        <v>0</v>
      </c>
      <c r="E408" s="12">
        <f>SUMIF('주식 매매일지'!$J$11:$J$99999,YEAR(B408)&amp;"/"&amp;MONTH(B408),'주식 매매일지'!$T$11:$T$99999)</f>
        <v>0</v>
      </c>
      <c r="F408" s="12">
        <f>SUMIF('주식 매매일지'!$J$11:$J$99999,YEAR(B408)&amp;"/"&amp;MONTH(B408),'주식 매매일지'!$V$11:$V$99999)</f>
        <v>0</v>
      </c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</row>
    <row r="409" spans="1:27" ht="22.5" customHeight="1">
      <c r="A409" s="10"/>
      <c r="B409" s="11">
        <v>56401</v>
      </c>
      <c r="C409" s="12">
        <f>SUMIF('주식 매매일지'!$J$11:$J$99999,YEAR(B409)&amp;"/"&amp;MONTH(B409),'주식 매매일지'!$M$11:$M$99999)</f>
        <v>0</v>
      </c>
      <c r="D409" s="12">
        <f>SUMIF('주식 매매일지'!$E$11:$E$99999,YEAR(B409)&amp;"/"&amp;MONTH(B409),'주식 매매일지'!$H$11:$H$99999)</f>
        <v>0</v>
      </c>
      <c r="E409" s="12">
        <f>SUMIF('주식 매매일지'!$J$11:$J$99999,YEAR(B409)&amp;"/"&amp;MONTH(B409),'주식 매매일지'!$T$11:$T$99999)</f>
        <v>0</v>
      </c>
      <c r="F409" s="12">
        <f>SUMIF('주식 매매일지'!$J$11:$J$99999,YEAR(B409)&amp;"/"&amp;MONTH(B409),'주식 매매일지'!$V$11:$V$99999)</f>
        <v>0</v>
      </c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</row>
    <row r="410" spans="1:27" ht="22.5" customHeight="1">
      <c r="A410" s="10"/>
      <c r="B410" s="11">
        <v>56431</v>
      </c>
      <c r="C410" s="12">
        <f>SUMIF('주식 매매일지'!$J$11:$J$99999,YEAR(B410)&amp;"/"&amp;MONTH(B410),'주식 매매일지'!$M$11:$M$99999)</f>
        <v>0</v>
      </c>
      <c r="D410" s="12">
        <f>SUMIF('주식 매매일지'!$E$11:$E$99999,YEAR(B410)&amp;"/"&amp;MONTH(B410),'주식 매매일지'!$H$11:$H$99999)</f>
        <v>0</v>
      </c>
      <c r="E410" s="12">
        <f>SUMIF('주식 매매일지'!$J$11:$J$99999,YEAR(B410)&amp;"/"&amp;MONTH(B410),'주식 매매일지'!$T$11:$T$99999)</f>
        <v>0</v>
      </c>
      <c r="F410" s="12">
        <f>SUMIF('주식 매매일지'!$J$11:$J$99999,YEAR(B410)&amp;"/"&amp;MONTH(B410),'주식 매매일지'!$V$11:$V$99999)</f>
        <v>0</v>
      </c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</row>
    <row r="411" spans="1:27" ht="22.5" customHeight="1">
      <c r="A411" s="10"/>
      <c r="B411" s="11">
        <v>56462</v>
      </c>
      <c r="C411" s="12">
        <f>SUMIF('주식 매매일지'!$J$11:$J$99999,YEAR(B411)&amp;"/"&amp;MONTH(B411),'주식 매매일지'!$M$11:$M$99999)</f>
        <v>0</v>
      </c>
      <c r="D411" s="12">
        <f>SUMIF('주식 매매일지'!$E$11:$E$99999,YEAR(B411)&amp;"/"&amp;MONTH(B411),'주식 매매일지'!$H$11:$H$99999)</f>
        <v>0</v>
      </c>
      <c r="E411" s="12">
        <f>SUMIF('주식 매매일지'!$J$11:$J$99999,YEAR(B411)&amp;"/"&amp;MONTH(B411),'주식 매매일지'!$T$11:$T$99999)</f>
        <v>0</v>
      </c>
      <c r="F411" s="12">
        <f>SUMIF('주식 매매일지'!$J$11:$J$99999,YEAR(B411)&amp;"/"&amp;MONTH(B411),'주식 매매일지'!$V$11:$V$99999)</f>
        <v>0</v>
      </c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</row>
    <row r="412" spans="1:27" ht="22.5" customHeight="1">
      <c r="A412" s="10"/>
      <c r="B412" s="11">
        <v>56493</v>
      </c>
      <c r="C412" s="12">
        <f>SUMIF('주식 매매일지'!$J$11:$J$99999,YEAR(B412)&amp;"/"&amp;MONTH(B412),'주식 매매일지'!$M$11:$M$99999)</f>
        <v>0</v>
      </c>
      <c r="D412" s="12">
        <f>SUMIF('주식 매매일지'!$E$11:$E$99999,YEAR(B412)&amp;"/"&amp;MONTH(B412),'주식 매매일지'!$H$11:$H$99999)</f>
        <v>0</v>
      </c>
      <c r="E412" s="12">
        <f>SUMIF('주식 매매일지'!$J$11:$J$99999,YEAR(B412)&amp;"/"&amp;MONTH(B412),'주식 매매일지'!$T$11:$T$99999)</f>
        <v>0</v>
      </c>
      <c r="F412" s="12">
        <f>SUMIF('주식 매매일지'!$J$11:$J$99999,YEAR(B412)&amp;"/"&amp;MONTH(B412),'주식 매매일지'!$V$11:$V$99999)</f>
        <v>0</v>
      </c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</row>
    <row r="413" spans="1:27" ht="22.5" customHeight="1">
      <c r="A413" s="10"/>
      <c r="B413" s="11">
        <v>56523</v>
      </c>
      <c r="C413" s="12">
        <f>SUMIF('주식 매매일지'!$J$11:$J$99999,YEAR(B413)&amp;"/"&amp;MONTH(B413),'주식 매매일지'!$M$11:$M$99999)</f>
        <v>0</v>
      </c>
      <c r="D413" s="12">
        <f>SUMIF('주식 매매일지'!$E$11:$E$99999,YEAR(B413)&amp;"/"&amp;MONTH(B413),'주식 매매일지'!$H$11:$H$99999)</f>
        <v>0</v>
      </c>
      <c r="E413" s="12">
        <f>SUMIF('주식 매매일지'!$J$11:$J$99999,YEAR(B413)&amp;"/"&amp;MONTH(B413),'주식 매매일지'!$T$11:$T$99999)</f>
        <v>0</v>
      </c>
      <c r="F413" s="12">
        <f>SUMIF('주식 매매일지'!$J$11:$J$99999,YEAR(B413)&amp;"/"&amp;MONTH(B413),'주식 매매일지'!$V$11:$V$99999)</f>
        <v>0</v>
      </c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</row>
    <row r="414" spans="1:27" ht="22.5" customHeight="1">
      <c r="A414" s="10"/>
      <c r="B414" s="11">
        <v>56554</v>
      </c>
      <c r="C414" s="12">
        <f>SUMIF('주식 매매일지'!$J$11:$J$99999,YEAR(B414)&amp;"/"&amp;MONTH(B414),'주식 매매일지'!$M$11:$M$99999)</f>
        <v>0</v>
      </c>
      <c r="D414" s="12">
        <f>SUMIF('주식 매매일지'!$E$11:$E$99999,YEAR(B414)&amp;"/"&amp;MONTH(B414),'주식 매매일지'!$H$11:$H$99999)</f>
        <v>0</v>
      </c>
      <c r="E414" s="12">
        <f>SUMIF('주식 매매일지'!$J$11:$J$99999,YEAR(B414)&amp;"/"&amp;MONTH(B414),'주식 매매일지'!$T$11:$T$99999)</f>
        <v>0</v>
      </c>
      <c r="F414" s="12">
        <f>SUMIF('주식 매매일지'!$J$11:$J$99999,YEAR(B414)&amp;"/"&amp;MONTH(B414),'주식 매매일지'!$V$11:$V$99999)</f>
        <v>0</v>
      </c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</row>
    <row r="415" spans="1:27" ht="22.5" customHeight="1">
      <c r="A415" s="10"/>
      <c r="B415" s="11">
        <v>56584</v>
      </c>
      <c r="C415" s="12">
        <f>SUMIF('주식 매매일지'!$J$11:$J$99999,YEAR(B415)&amp;"/"&amp;MONTH(B415),'주식 매매일지'!$M$11:$M$99999)</f>
        <v>0</v>
      </c>
      <c r="D415" s="12">
        <f>SUMIF('주식 매매일지'!$E$11:$E$99999,YEAR(B415)&amp;"/"&amp;MONTH(B415),'주식 매매일지'!$H$11:$H$99999)</f>
        <v>0</v>
      </c>
      <c r="E415" s="12">
        <f>SUMIF('주식 매매일지'!$J$11:$J$99999,YEAR(B415)&amp;"/"&amp;MONTH(B415),'주식 매매일지'!$T$11:$T$99999)</f>
        <v>0</v>
      </c>
      <c r="F415" s="12">
        <f>SUMIF('주식 매매일지'!$J$11:$J$99999,YEAR(B415)&amp;"/"&amp;MONTH(B415),'주식 매매일지'!$V$11:$V$99999)</f>
        <v>0</v>
      </c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</row>
    <row r="416" spans="1:27" ht="22.5" customHeight="1">
      <c r="A416" s="10"/>
      <c r="B416" s="11">
        <v>56615</v>
      </c>
      <c r="C416" s="12">
        <f>SUMIF('주식 매매일지'!$J$11:$J$99999,YEAR(B416)&amp;"/"&amp;MONTH(B416),'주식 매매일지'!$M$11:$M$99999)</f>
        <v>0</v>
      </c>
      <c r="D416" s="12">
        <f>SUMIF('주식 매매일지'!$E$11:$E$99999,YEAR(B416)&amp;"/"&amp;MONTH(B416),'주식 매매일지'!$H$11:$H$99999)</f>
        <v>0</v>
      </c>
      <c r="E416" s="12">
        <f>SUMIF('주식 매매일지'!$J$11:$J$99999,YEAR(B416)&amp;"/"&amp;MONTH(B416),'주식 매매일지'!$T$11:$T$99999)</f>
        <v>0</v>
      </c>
      <c r="F416" s="12">
        <f>SUMIF('주식 매매일지'!$J$11:$J$99999,YEAR(B416)&amp;"/"&amp;MONTH(B416),'주식 매매일지'!$V$11:$V$99999)</f>
        <v>0</v>
      </c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</row>
    <row r="417" spans="1:27" ht="22.5" customHeight="1">
      <c r="A417" s="10"/>
      <c r="B417" s="11">
        <v>56646</v>
      </c>
      <c r="C417" s="12">
        <f>SUMIF('주식 매매일지'!$J$11:$J$99999,YEAR(B417)&amp;"/"&amp;MONTH(B417),'주식 매매일지'!$M$11:$M$99999)</f>
        <v>0</v>
      </c>
      <c r="D417" s="12">
        <f>SUMIF('주식 매매일지'!$E$11:$E$99999,YEAR(B417)&amp;"/"&amp;MONTH(B417),'주식 매매일지'!$H$11:$H$99999)</f>
        <v>0</v>
      </c>
      <c r="E417" s="12">
        <f>SUMIF('주식 매매일지'!$J$11:$J$99999,YEAR(B417)&amp;"/"&amp;MONTH(B417),'주식 매매일지'!$T$11:$T$99999)</f>
        <v>0</v>
      </c>
      <c r="F417" s="12">
        <f>SUMIF('주식 매매일지'!$J$11:$J$99999,YEAR(B417)&amp;"/"&amp;MONTH(B417),'주식 매매일지'!$V$11:$V$99999)</f>
        <v>0</v>
      </c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</row>
    <row r="418" spans="1:27" ht="22.5" customHeight="1">
      <c r="A418" s="10"/>
      <c r="B418" s="11">
        <v>56674</v>
      </c>
      <c r="C418" s="12">
        <f>SUMIF('주식 매매일지'!$J$11:$J$99999,YEAR(B418)&amp;"/"&amp;MONTH(B418),'주식 매매일지'!$M$11:$M$99999)</f>
        <v>0</v>
      </c>
      <c r="D418" s="12">
        <f>SUMIF('주식 매매일지'!$E$11:$E$99999,YEAR(B418)&amp;"/"&amp;MONTH(B418),'주식 매매일지'!$H$11:$H$99999)</f>
        <v>0</v>
      </c>
      <c r="E418" s="12">
        <f>SUMIF('주식 매매일지'!$J$11:$J$99999,YEAR(B418)&amp;"/"&amp;MONTH(B418),'주식 매매일지'!$T$11:$T$99999)</f>
        <v>0</v>
      </c>
      <c r="F418" s="12">
        <f>SUMIF('주식 매매일지'!$J$11:$J$99999,YEAR(B418)&amp;"/"&amp;MONTH(B418),'주식 매매일지'!$V$11:$V$99999)</f>
        <v>0</v>
      </c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</row>
    <row r="419" spans="1:27" ht="22.5" customHeight="1">
      <c r="A419" s="10"/>
      <c r="B419" s="11">
        <v>56705</v>
      </c>
      <c r="C419" s="12">
        <f>SUMIF('주식 매매일지'!$J$11:$J$99999,YEAR(B419)&amp;"/"&amp;MONTH(B419),'주식 매매일지'!$M$11:$M$99999)</f>
        <v>0</v>
      </c>
      <c r="D419" s="12">
        <f>SUMIF('주식 매매일지'!$E$11:$E$99999,YEAR(B419)&amp;"/"&amp;MONTH(B419),'주식 매매일지'!$H$11:$H$99999)</f>
        <v>0</v>
      </c>
      <c r="E419" s="12">
        <f>SUMIF('주식 매매일지'!$J$11:$J$99999,YEAR(B419)&amp;"/"&amp;MONTH(B419),'주식 매매일지'!$T$11:$T$99999)</f>
        <v>0</v>
      </c>
      <c r="F419" s="12">
        <f>SUMIF('주식 매매일지'!$J$11:$J$99999,YEAR(B419)&amp;"/"&amp;MONTH(B419),'주식 매매일지'!$V$11:$V$99999)</f>
        <v>0</v>
      </c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</row>
    <row r="420" spans="1:27" ht="22.5" customHeight="1">
      <c r="A420" s="10"/>
      <c r="B420" s="11">
        <v>56735</v>
      </c>
      <c r="C420" s="12">
        <f>SUMIF('주식 매매일지'!$J$11:$J$99999,YEAR(B420)&amp;"/"&amp;MONTH(B420),'주식 매매일지'!$M$11:$M$99999)</f>
        <v>0</v>
      </c>
      <c r="D420" s="12">
        <f>SUMIF('주식 매매일지'!$E$11:$E$99999,YEAR(B420)&amp;"/"&amp;MONTH(B420),'주식 매매일지'!$H$11:$H$99999)</f>
        <v>0</v>
      </c>
      <c r="E420" s="12">
        <f>SUMIF('주식 매매일지'!$J$11:$J$99999,YEAR(B420)&amp;"/"&amp;MONTH(B420),'주식 매매일지'!$T$11:$T$99999)</f>
        <v>0</v>
      </c>
      <c r="F420" s="12">
        <f>SUMIF('주식 매매일지'!$J$11:$J$99999,YEAR(B420)&amp;"/"&amp;MONTH(B420),'주식 매매일지'!$V$11:$V$99999)</f>
        <v>0</v>
      </c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</row>
    <row r="421" spans="1:27" ht="22.5" customHeight="1">
      <c r="A421" s="10"/>
      <c r="B421" s="11">
        <v>56766</v>
      </c>
      <c r="C421" s="12">
        <f>SUMIF('주식 매매일지'!$J$11:$J$99999,YEAR(B421)&amp;"/"&amp;MONTH(B421),'주식 매매일지'!$M$11:$M$99999)</f>
        <v>0</v>
      </c>
      <c r="D421" s="12">
        <f>SUMIF('주식 매매일지'!$E$11:$E$99999,YEAR(B421)&amp;"/"&amp;MONTH(B421),'주식 매매일지'!$H$11:$H$99999)</f>
        <v>0</v>
      </c>
      <c r="E421" s="12">
        <f>SUMIF('주식 매매일지'!$J$11:$J$99999,YEAR(B421)&amp;"/"&amp;MONTH(B421),'주식 매매일지'!$T$11:$T$99999)</f>
        <v>0</v>
      </c>
      <c r="F421" s="12">
        <f>SUMIF('주식 매매일지'!$J$11:$J$99999,YEAR(B421)&amp;"/"&amp;MONTH(B421),'주식 매매일지'!$V$11:$V$99999)</f>
        <v>0</v>
      </c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</row>
    <row r="422" spans="1:27" ht="22.5" customHeight="1">
      <c r="A422" s="10"/>
      <c r="B422" s="11">
        <v>56796</v>
      </c>
      <c r="C422" s="12">
        <f>SUMIF('주식 매매일지'!$J$11:$J$99999,YEAR(B422)&amp;"/"&amp;MONTH(B422),'주식 매매일지'!$M$11:$M$99999)</f>
        <v>0</v>
      </c>
      <c r="D422" s="12">
        <f>SUMIF('주식 매매일지'!$E$11:$E$99999,YEAR(B422)&amp;"/"&amp;MONTH(B422),'주식 매매일지'!$H$11:$H$99999)</f>
        <v>0</v>
      </c>
      <c r="E422" s="12">
        <f>SUMIF('주식 매매일지'!$J$11:$J$99999,YEAR(B422)&amp;"/"&amp;MONTH(B422),'주식 매매일지'!$T$11:$T$99999)</f>
        <v>0</v>
      </c>
      <c r="F422" s="12">
        <f>SUMIF('주식 매매일지'!$J$11:$J$99999,YEAR(B422)&amp;"/"&amp;MONTH(B422),'주식 매매일지'!$V$11:$V$99999)</f>
        <v>0</v>
      </c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</row>
    <row r="423" spans="1:27" ht="22.5" customHeight="1">
      <c r="A423" s="10"/>
      <c r="B423" s="11">
        <v>56827</v>
      </c>
      <c r="C423" s="12">
        <f>SUMIF('주식 매매일지'!$J$11:$J$99999,YEAR(B423)&amp;"/"&amp;MONTH(B423),'주식 매매일지'!$M$11:$M$99999)</f>
        <v>0</v>
      </c>
      <c r="D423" s="12">
        <f>SUMIF('주식 매매일지'!$E$11:$E$99999,YEAR(B423)&amp;"/"&amp;MONTH(B423),'주식 매매일지'!$H$11:$H$99999)</f>
        <v>0</v>
      </c>
      <c r="E423" s="12">
        <f>SUMIF('주식 매매일지'!$J$11:$J$99999,YEAR(B423)&amp;"/"&amp;MONTH(B423),'주식 매매일지'!$T$11:$T$99999)</f>
        <v>0</v>
      </c>
      <c r="F423" s="12">
        <f>SUMIF('주식 매매일지'!$J$11:$J$99999,YEAR(B423)&amp;"/"&amp;MONTH(B423),'주식 매매일지'!$V$11:$V$99999)</f>
        <v>0</v>
      </c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</row>
    <row r="424" spans="1:27" ht="22.5" customHeight="1">
      <c r="A424" s="10"/>
      <c r="B424" s="11">
        <v>56858</v>
      </c>
      <c r="C424" s="12">
        <f>SUMIF('주식 매매일지'!$J$11:$J$99999,YEAR(B424)&amp;"/"&amp;MONTH(B424),'주식 매매일지'!$M$11:$M$99999)</f>
        <v>0</v>
      </c>
      <c r="D424" s="12">
        <f>SUMIF('주식 매매일지'!$E$11:$E$99999,YEAR(B424)&amp;"/"&amp;MONTH(B424),'주식 매매일지'!$H$11:$H$99999)</f>
        <v>0</v>
      </c>
      <c r="E424" s="12">
        <f>SUMIF('주식 매매일지'!$J$11:$J$99999,YEAR(B424)&amp;"/"&amp;MONTH(B424),'주식 매매일지'!$T$11:$T$99999)</f>
        <v>0</v>
      </c>
      <c r="F424" s="12">
        <f>SUMIF('주식 매매일지'!$J$11:$J$99999,YEAR(B424)&amp;"/"&amp;MONTH(B424),'주식 매매일지'!$V$11:$V$99999)</f>
        <v>0</v>
      </c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</row>
    <row r="425" spans="1:27" ht="22.5" customHeight="1">
      <c r="A425" s="10"/>
      <c r="B425" s="11">
        <v>56888</v>
      </c>
      <c r="C425" s="12">
        <f>SUMIF('주식 매매일지'!$J$11:$J$99999,YEAR(B425)&amp;"/"&amp;MONTH(B425),'주식 매매일지'!$M$11:$M$99999)</f>
        <v>0</v>
      </c>
      <c r="D425" s="12">
        <f>SUMIF('주식 매매일지'!$E$11:$E$99999,YEAR(B425)&amp;"/"&amp;MONTH(B425),'주식 매매일지'!$H$11:$H$99999)</f>
        <v>0</v>
      </c>
      <c r="E425" s="12">
        <f>SUMIF('주식 매매일지'!$J$11:$J$99999,YEAR(B425)&amp;"/"&amp;MONTH(B425),'주식 매매일지'!$T$11:$T$99999)</f>
        <v>0</v>
      </c>
      <c r="F425" s="12">
        <f>SUMIF('주식 매매일지'!$J$11:$J$99999,YEAR(B425)&amp;"/"&amp;MONTH(B425),'주식 매매일지'!$V$11:$V$99999)</f>
        <v>0</v>
      </c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</row>
    <row r="426" spans="1:27" ht="22.5" customHeight="1">
      <c r="A426" s="10"/>
      <c r="B426" s="11">
        <v>56919</v>
      </c>
      <c r="C426" s="12">
        <f>SUMIF('주식 매매일지'!$J$11:$J$99999,YEAR(B426)&amp;"/"&amp;MONTH(B426),'주식 매매일지'!$M$11:$M$99999)</f>
        <v>0</v>
      </c>
      <c r="D426" s="12">
        <f>SUMIF('주식 매매일지'!$E$11:$E$99999,YEAR(B426)&amp;"/"&amp;MONTH(B426),'주식 매매일지'!$H$11:$H$99999)</f>
        <v>0</v>
      </c>
      <c r="E426" s="12">
        <f>SUMIF('주식 매매일지'!$J$11:$J$99999,YEAR(B426)&amp;"/"&amp;MONTH(B426),'주식 매매일지'!$T$11:$T$99999)</f>
        <v>0</v>
      </c>
      <c r="F426" s="12">
        <f>SUMIF('주식 매매일지'!$J$11:$J$99999,YEAR(B426)&amp;"/"&amp;MONTH(B426),'주식 매매일지'!$V$11:$V$99999)</f>
        <v>0</v>
      </c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</row>
    <row r="427" spans="1:27" ht="22.5" customHeight="1">
      <c r="A427" s="10"/>
      <c r="B427" s="11">
        <v>56949</v>
      </c>
      <c r="C427" s="12">
        <f>SUMIF('주식 매매일지'!$J$11:$J$99999,YEAR(B427)&amp;"/"&amp;MONTH(B427),'주식 매매일지'!$M$11:$M$99999)</f>
        <v>0</v>
      </c>
      <c r="D427" s="12">
        <f>SUMIF('주식 매매일지'!$E$11:$E$99999,YEAR(B427)&amp;"/"&amp;MONTH(B427),'주식 매매일지'!$H$11:$H$99999)</f>
        <v>0</v>
      </c>
      <c r="E427" s="12">
        <f>SUMIF('주식 매매일지'!$J$11:$J$99999,YEAR(B427)&amp;"/"&amp;MONTH(B427),'주식 매매일지'!$T$11:$T$99999)</f>
        <v>0</v>
      </c>
      <c r="F427" s="12">
        <f>SUMIF('주식 매매일지'!$J$11:$J$99999,YEAR(B427)&amp;"/"&amp;MONTH(B427),'주식 매매일지'!$V$11:$V$99999)</f>
        <v>0</v>
      </c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</row>
    <row r="428" spans="1:27" ht="22.5" customHeight="1">
      <c r="A428" s="10"/>
      <c r="B428" s="11">
        <v>56980</v>
      </c>
      <c r="C428" s="12">
        <f>SUMIF('주식 매매일지'!$J$11:$J$99999,YEAR(B428)&amp;"/"&amp;MONTH(B428),'주식 매매일지'!$M$11:$M$99999)</f>
        <v>0</v>
      </c>
      <c r="D428" s="12">
        <f>SUMIF('주식 매매일지'!$E$11:$E$99999,YEAR(B428)&amp;"/"&amp;MONTH(B428),'주식 매매일지'!$H$11:$H$99999)</f>
        <v>0</v>
      </c>
      <c r="E428" s="12">
        <f>SUMIF('주식 매매일지'!$J$11:$J$99999,YEAR(B428)&amp;"/"&amp;MONTH(B428),'주식 매매일지'!$T$11:$T$99999)</f>
        <v>0</v>
      </c>
      <c r="F428" s="12">
        <f>SUMIF('주식 매매일지'!$J$11:$J$99999,YEAR(B428)&amp;"/"&amp;MONTH(B428),'주식 매매일지'!$V$11:$V$99999)</f>
        <v>0</v>
      </c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</row>
    <row r="429" spans="1:27" ht="22.5" customHeight="1">
      <c r="A429" s="10"/>
      <c r="B429" s="11">
        <v>57011</v>
      </c>
      <c r="C429" s="12">
        <f>SUMIF('주식 매매일지'!$J$11:$J$99999,YEAR(B429)&amp;"/"&amp;MONTH(B429),'주식 매매일지'!$M$11:$M$99999)</f>
        <v>0</v>
      </c>
      <c r="D429" s="12">
        <f>SUMIF('주식 매매일지'!$E$11:$E$99999,YEAR(B429)&amp;"/"&amp;MONTH(B429),'주식 매매일지'!$H$11:$H$99999)</f>
        <v>0</v>
      </c>
      <c r="E429" s="12">
        <f>SUMIF('주식 매매일지'!$J$11:$J$99999,YEAR(B429)&amp;"/"&amp;MONTH(B429),'주식 매매일지'!$T$11:$T$99999)</f>
        <v>0</v>
      </c>
      <c r="F429" s="12">
        <f>SUMIF('주식 매매일지'!$J$11:$J$99999,YEAR(B429)&amp;"/"&amp;MONTH(B429),'주식 매매일지'!$V$11:$V$99999)</f>
        <v>0</v>
      </c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</row>
    <row r="430" spans="1:27" ht="22.5" customHeight="1">
      <c r="A430" s="10"/>
      <c r="B430" s="11">
        <v>57040</v>
      </c>
      <c r="C430" s="12">
        <f>SUMIF('주식 매매일지'!$J$11:$J$99999,YEAR(B430)&amp;"/"&amp;MONTH(B430),'주식 매매일지'!$M$11:$M$99999)</f>
        <v>0</v>
      </c>
      <c r="D430" s="12">
        <f>SUMIF('주식 매매일지'!$E$11:$E$99999,YEAR(B430)&amp;"/"&amp;MONTH(B430),'주식 매매일지'!$H$11:$H$99999)</f>
        <v>0</v>
      </c>
      <c r="E430" s="12">
        <f>SUMIF('주식 매매일지'!$J$11:$J$99999,YEAR(B430)&amp;"/"&amp;MONTH(B430),'주식 매매일지'!$T$11:$T$99999)</f>
        <v>0</v>
      </c>
      <c r="F430" s="12">
        <f>SUMIF('주식 매매일지'!$J$11:$J$99999,YEAR(B430)&amp;"/"&amp;MONTH(B430),'주식 매매일지'!$V$11:$V$99999)</f>
        <v>0</v>
      </c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</row>
    <row r="431" spans="1:27" ht="22.5" customHeight="1">
      <c r="A431" s="10"/>
      <c r="B431" s="11">
        <v>57071</v>
      </c>
      <c r="C431" s="12">
        <f>SUMIF('주식 매매일지'!$J$11:$J$99999,YEAR(B431)&amp;"/"&amp;MONTH(B431),'주식 매매일지'!$M$11:$M$99999)</f>
        <v>0</v>
      </c>
      <c r="D431" s="12">
        <f>SUMIF('주식 매매일지'!$E$11:$E$99999,YEAR(B431)&amp;"/"&amp;MONTH(B431),'주식 매매일지'!$H$11:$H$99999)</f>
        <v>0</v>
      </c>
      <c r="E431" s="12">
        <f>SUMIF('주식 매매일지'!$J$11:$J$99999,YEAR(B431)&amp;"/"&amp;MONTH(B431),'주식 매매일지'!$T$11:$T$99999)</f>
        <v>0</v>
      </c>
      <c r="F431" s="12">
        <f>SUMIF('주식 매매일지'!$J$11:$J$99999,YEAR(B431)&amp;"/"&amp;MONTH(B431),'주식 매매일지'!$V$11:$V$99999)</f>
        <v>0</v>
      </c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</row>
    <row r="432" spans="1:27" ht="22.5" customHeight="1">
      <c r="A432" s="10"/>
      <c r="B432" s="11">
        <v>57101</v>
      </c>
      <c r="C432" s="12">
        <f>SUMIF('주식 매매일지'!$J$11:$J$99999,YEAR(B432)&amp;"/"&amp;MONTH(B432),'주식 매매일지'!$M$11:$M$99999)</f>
        <v>0</v>
      </c>
      <c r="D432" s="12">
        <f>SUMIF('주식 매매일지'!$E$11:$E$99999,YEAR(B432)&amp;"/"&amp;MONTH(B432),'주식 매매일지'!$H$11:$H$99999)</f>
        <v>0</v>
      </c>
      <c r="E432" s="12">
        <f>SUMIF('주식 매매일지'!$J$11:$J$99999,YEAR(B432)&amp;"/"&amp;MONTH(B432),'주식 매매일지'!$T$11:$T$99999)</f>
        <v>0</v>
      </c>
      <c r="F432" s="12">
        <f>SUMIF('주식 매매일지'!$J$11:$J$99999,YEAR(B432)&amp;"/"&amp;MONTH(B432),'주식 매매일지'!$V$11:$V$99999)</f>
        <v>0</v>
      </c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</row>
    <row r="433" spans="1:27" ht="22.5" customHeight="1">
      <c r="A433" s="10"/>
      <c r="B433" s="11">
        <v>57132</v>
      </c>
      <c r="C433" s="12">
        <f>SUMIF('주식 매매일지'!$J$11:$J$99999,YEAR(B433)&amp;"/"&amp;MONTH(B433),'주식 매매일지'!$M$11:$M$99999)</f>
        <v>0</v>
      </c>
      <c r="D433" s="12">
        <f>SUMIF('주식 매매일지'!$E$11:$E$99999,YEAR(B433)&amp;"/"&amp;MONTH(B433),'주식 매매일지'!$H$11:$H$99999)</f>
        <v>0</v>
      </c>
      <c r="E433" s="12">
        <f>SUMIF('주식 매매일지'!$J$11:$J$99999,YEAR(B433)&amp;"/"&amp;MONTH(B433),'주식 매매일지'!$T$11:$T$99999)</f>
        <v>0</v>
      </c>
      <c r="F433" s="12">
        <f>SUMIF('주식 매매일지'!$J$11:$J$99999,YEAR(B433)&amp;"/"&amp;MONTH(B433),'주식 매매일지'!$V$11:$V$99999)</f>
        <v>0</v>
      </c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</row>
    <row r="434" spans="1:27" ht="22.5" customHeight="1">
      <c r="A434" s="10"/>
      <c r="B434" s="11">
        <v>57162</v>
      </c>
      <c r="C434" s="12">
        <f>SUMIF('주식 매매일지'!$J$11:$J$99999,YEAR(B434)&amp;"/"&amp;MONTH(B434),'주식 매매일지'!$M$11:$M$99999)</f>
        <v>0</v>
      </c>
      <c r="D434" s="12">
        <f>SUMIF('주식 매매일지'!$E$11:$E$99999,YEAR(B434)&amp;"/"&amp;MONTH(B434),'주식 매매일지'!$H$11:$H$99999)</f>
        <v>0</v>
      </c>
      <c r="E434" s="12">
        <f>SUMIF('주식 매매일지'!$J$11:$J$99999,YEAR(B434)&amp;"/"&amp;MONTH(B434),'주식 매매일지'!$T$11:$T$99999)</f>
        <v>0</v>
      </c>
      <c r="F434" s="12">
        <f>SUMIF('주식 매매일지'!$J$11:$J$99999,YEAR(B434)&amp;"/"&amp;MONTH(B434),'주식 매매일지'!$V$11:$V$99999)</f>
        <v>0</v>
      </c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</row>
    <row r="435" spans="1:27" ht="22.5" customHeight="1">
      <c r="A435" s="10"/>
      <c r="B435" s="11">
        <v>57193</v>
      </c>
      <c r="C435" s="12">
        <f>SUMIF('주식 매매일지'!$J$11:$J$99999,YEAR(B435)&amp;"/"&amp;MONTH(B435),'주식 매매일지'!$M$11:$M$99999)</f>
        <v>0</v>
      </c>
      <c r="D435" s="12">
        <f>SUMIF('주식 매매일지'!$E$11:$E$99999,YEAR(B435)&amp;"/"&amp;MONTH(B435),'주식 매매일지'!$H$11:$H$99999)</f>
        <v>0</v>
      </c>
      <c r="E435" s="12">
        <f>SUMIF('주식 매매일지'!$J$11:$J$99999,YEAR(B435)&amp;"/"&amp;MONTH(B435),'주식 매매일지'!$T$11:$T$99999)</f>
        <v>0</v>
      </c>
      <c r="F435" s="12">
        <f>SUMIF('주식 매매일지'!$J$11:$J$99999,YEAR(B435)&amp;"/"&amp;MONTH(B435),'주식 매매일지'!$V$11:$V$99999)</f>
        <v>0</v>
      </c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</row>
    <row r="436" spans="1:27" ht="22.5" customHeight="1">
      <c r="A436" s="10"/>
      <c r="B436" s="11">
        <v>57224</v>
      </c>
      <c r="C436" s="12">
        <f>SUMIF('주식 매매일지'!$J$11:$J$99999,YEAR(B436)&amp;"/"&amp;MONTH(B436),'주식 매매일지'!$M$11:$M$99999)</f>
        <v>0</v>
      </c>
      <c r="D436" s="12">
        <f>SUMIF('주식 매매일지'!$E$11:$E$99999,YEAR(B436)&amp;"/"&amp;MONTH(B436),'주식 매매일지'!$H$11:$H$99999)</f>
        <v>0</v>
      </c>
      <c r="E436" s="12">
        <f>SUMIF('주식 매매일지'!$J$11:$J$99999,YEAR(B436)&amp;"/"&amp;MONTH(B436),'주식 매매일지'!$T$11:$T$99999)</f>
        <v>0</v>
      </c>
      <c r="F436" s="12">
        <f>SUMIF('주식 매매일지'!$J$11:$J$99999,YEAR(B436)&amp;"/"&amp;MONTH(B436),'주식 매매일지'!$V$11:$V$99999)</f>
        <v>0</v>
      </c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</row>
    <row r="437" spans="1:27" ht="22.5" customHeight="1">
      <c r="A437" s="10"/>
      <c r="B437" s="11">
        <v>57254</v>
      </c>
      <c r="C437" s="12">
        <f>SUMIF('주식 매매일지'!$J$11:$J$99999,YEAR(B437)&amp;"/"&amp;MONTH(B437),'주식 매매일지'!$M$11:$M$99999)</f>
        <v>0</v>
      </c>
      <c r="D437" s="12">
        <f>SUMIF('주식 매매일지'!$E$11:$E$99999,YEAR(B437)&amp;"/"&amp;MONTH(B437),'주식 매매일지'!$H$11:$H$99999)</f>
        <v>0</v>
      </c>
      <c r="E437" s="12">
        <f>SUMIF('주식 매매일지'!$J$11:$J$99999,YEAR(B437)&amp;"/"&amp;MONTH(B437),'주식 매매일지'!$T$11:$T$99999)</f>
        <v>0</v>
      </c>
      <c r="F437" s="12">
        <f>SUMIF('주식 매매일지'!$J$11:$J$99999,YEAR(B437)&amp;"/"&amp;MONTH(B437),'주식 매매일지'!$V$11:$V$99999)</f>
        <v>0</v>
      </c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</row>
    <row r="438" spans="1:27" ht="22.5" customHeight="1">
      <c r="A438" s="10"/>
      <c r="B438" s="11">
        <v>57285</v>
      </c>
      <c r="C438" s="12">
        <f>SUMIF('주식 매매일지'!$J$11:$J$99999,YEAR(B438)&amp;"/"&amp;MONTH(B438),'주식 매매일지'!$M$11:$M$99999)</f>
        <v>0</v>
      </c>
      <c r="D438" s="12">
        <f>SUMIF('주식 매매일지'!$E$11:$E$99999,YEAR(B438)&amp;"/"&amp;MONTH(B438),'주식 매매일지'!$H$11:$H$99999)</f>
        <v>0</v>
      </c>
      <c r="E438" s="12">
        <f>SUMIF('주식 매매일지'!$J$11:$J$99999,YEAR(B438)&amp;"/"&amp;MONTH(B438),'주식 매매일지'!$T$11:$T$99999)</f>
        <v>0</v>
      </c>
      <c r="F438" s="12">
        <f>SUMIF('주식 매매일지'!$J$11:$J$99999,YEAR(B438)&amp;"/"&amp;MONTH(B438),'주식 매매일지'!$V$11:$V$99999)</f>
        <v>0</v>
      </c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</row>
    <row r="439" spans="1:27" ht="22.5" customHeight="1">
      <c r="A439" s="10"/>
      <c r="B439" s="11">
        <v>57315</v>
      </c>
      <c r="C439" s="12">
        <f>SUMIF('주식 매매일지'!$J$11:$J$99999,YEAR(B439)&amp;"/"&amp;MONTH(B439),'주식 매매일지'!$M$11:$M$99999)</f>
        <v>0</v>
      </c>
      <c r="D439" s="12">
        <f>SUMIF('주식 매매일지'!$E$11:$E$99999,YEAR(B439)&amp;"/"&amp;MONTH(B439),'주식 매매일지'!$H$11:$H$99999)</f>
        <v>0</v>
      </c>
      <c r="E439" s="12">
        <f>SUMIF('주식 매매일지'!$J$11:$J$99999,YEAR(B439)&amp;"/"&amp;MONTH(B439),'주식 매매일지'!$T$11:$T$99999)</f>
        <v>0</v>
      </c>
      <c r="F439" s="12">
        <f>SUMIF('주식 매매일지'!$J$11:$J$99999,YEAR(B439)&amp;"/"&amp;MONTH(B439),'주식 매매일지'!$V$11:$V$99999)</f>
        <v>0</v>
      </c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</row>
    <row r="440" spans="1:27" ht="22.5" customHeight="1">
      <c r="A440" s="10"/>
      <c r="B440" s="11">
        <v>57346</v>
      </c>
      <c r="C440" s="12">
        <f>SUMIF('주식 매매일지'!$J$11:$J$99999,YEAR(B440)&amp;"/"&amp;MONTH(B440),'주식 매매일지'!$M$11:$M$99999)</f>
        <v>0</v>
      </c>
      <c r="D440" s="12">
        <f>SUMIF('주식 매매일지'!$E$11:$E$99999,YEAR(B440)&amp;"/"&amp;MONTH(B440),'주식 매매일지'!$H$11:$H$99999)</f>
        <v>0</v>
      </c>
      <c r="E440" s="12">
        <f>SUMIF('주식 매매일지'!$J$11:$J$99999,YEAR(B440)&amp;"/"&amp;MONTH(B440),'주식 매매일지'!$T$11:$T$99999)</f>
        <v>0</v>
      </c>
      <c r="F440" s="12">
        <f>SUMIF('주식 매매일지'!$J$11:$J$99999,YEAR(B440)&amp;"/"&amp;MONTH(B440),'주식 매매일지'!$V$11:$V$99999)</f>
        <v>0</v>
      </c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</row>
    <row r="441" spans="1:27" ht="22.5" customHeight="1">
      <c r="A441" s="10"/>
      <c r="B441" s="11">
        <v>57377</v>
      </c>
      <c r="C441" s="12">
        <f>SUMIF('주식 매매일지'!$J$11:$J$99999,YEAR(B441)&amp;"/"&amp;MONTH(B441),'주식 매매일지'!$M$11:$M$99999)</f>
        <v>0</v>
      </c>
      <c r="D441" s="12">
        <f>SUMIF('주식 매매일지'!$E$11:$E$99999,YEAR(B441)&amp;"/"&amp;MONTH(B441),'주식 매매일지'!$H$11:$H$99999)</f>
        <v>0</v>
      </c>
      <c r="E441" s="12">
        <f>SUMIF('주식 매매일지'!$J$11:$J$99999,YEAR(B441)&amp;"/"&amp;MONTH(B441),'주식 매매일지'!$T$11:$T$99999)</f>
        <v>0</v>
      </c>
      <c r="F441" s="12">
        <f>SUMIF('주식 매매일지'!$J$11:$J$99999,YEAR(B441)&amp;"/"&amp;MONTH(B441),'주식 매매일지'!$V$11:$V$99999)</f>
        <v>0</v>
      </c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</row>
    <row r="442" spans="1:27" ht="22.5" customHeight="1">
      <c r="A442" s="10"/>
      <c r="B442" s="11">
        <v>57405</v>
      </c>
      <c r="C442" s="12">
        <f>SUMIF('주식 매매일지'!$J$11:$J$99999,YEAR(B442)&amp;"/"&amp;MONTH(B442),'주식 매매일지'!$M$11:$M$99999)</f>
        <v>0</v>
      </c>
      <c r="D442" s="12">
        <f>SUMIF('주식 매매일지'!$E$11:$E$99999,YEAR(B442)&amp;"/"&amp;MONTH(B442),'주식 매매일지'!$H$11:$H$99999)</f>
        <v>0</v>
      </c>
      <c r="E442" s="12">
        <f>SUMIF('주식 매매일지'!$J$11:$J$99999,YEAR(B442)&amp;"/"&amp;MONTH(B442),'주식 매매일지'!$T$11:$T$99999)</f>
        <v>0</v>
      </c>
      <c r="F442" s="12">
        <f>SUMIF('주식 매매일지'!$J$11:$J$99999,YEAR(B442)&amp;"/"&amp;MONTH(B442),'주식 매매일지'!$V$11:$V$99999)</f>
        <v>0</v>
      </c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</row>
    <row r="443" spans="1:27" ht="22.5" customHeight="1">
      <c r="A443" s="10"/>
      <c r="B443" s="11">
        <v>57436</v>
      </c>
      <c r="C443" s="12">
        <f>SUMIF('주식 매매일지'!$J$11:$J$99999,YEAR(B443)&amp;"/"&amp;MONTH(B443),'주식 매매일지'!$M$11:$M$99999)</f>
        <v>0</v>
      </c>
      <c r="D443" s="12">
        <f>SUMIF('주식 매매일지'!$E$11:$E$99999,YEAR(B443)&amp;"/"&amp;MONTH(B443),'주식 매매일지'!$H$11:$H$99999)</f>
        <v>0</v>
      </c>
      <c r="E443" s="12">
        <f>SUMIF('주식 매매일지'!$J$11:$J$99999,YEAR(B443)&amp;"/"&amp;MONTH(B443),'주식 매매일지'!$T$11:$T$99999)</f>
        <v>0</v>
      </c>
      <c r="F443" s="12">
        <f>SUMIF('주식 매매일지'!$J$11:$J$99999,YEAR(B443)&amp;"/"&amp;MONTH(B443),'주식 매매일지'!$V$11:$V$99999)</f>
        <v>0</v>
      </c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</row>
    <row r="444" spans="1:27" ht="22.5" customHeight="1">
      <c r="A444" s="10"/>
      <c r="B444" s="11">
        <v>57466</v>
      </c>
      <c r="C444" s="12">
        <f>SUMIF('주식 매매일지'!$J$11:$J$99999,YEAR(B444)&amp;"/"&amp;MONTH(B444),'주식 매매일지'!$M$11:$M$99999)</f>
        <v>0</v>
      </c>
      <c r="D444" s="12">
        <f>SUMIF('주식 매매일지'!$E$11:$E$99999,YEAR(B444)&amp;"/"&amp;MONTH(B444),'주식 매매일지'!$H$11:$H$99999)</f>
        <v>0</v>
      </c>
      <c r="E444" s="12">
        <f>SUMIF('주식 매매일지'!$J$11:$J$99999,YEAR(B444)&amp;"/"&amp;MONTH(B444),'주식 매매일지'!$T$11:$T$99999)</f>
        <v>0</v>
      </c>
      <c r="F444" s="12">
        <f>SUMIF('주식 매매일지'!$J$11:$J$99999,YEAR(B444)&amp;"/"&amp;MONTH(B444),'주식 매매일지'!$V$11:$V$99999)</f>
        <v>0</v>
      </c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</row>
    <row r="445" spans="1:27" ht="22.5" customHeight="1">
      <c r="A445" s="10"/>
      <c r="B445" s="11">
        <v>57497</v>
      </c>
      <c r="C445" s="12">
        <f>SUMIF('주식 매매일지'!$J$11:$J$99999,YEAR(B445)&amp;"/"&amp;MONTH(B445),'주식 매매일지'!$M$11:$M$99999)</f>
        <v>0</v>
      </c>
      <c r="D445" s="12">
        <f>SUMIF('주식 매매일지'!$E$11:$E$99999,YEAR(B445)&amp;"/"&amp;MONTH(B445),'주식 매매일지'!$H$11:$H$99999)</f>
        <v>0</v>
      </c>
      <c r="E445" s="12">
        <f>SUMIF('주식 매매일지'!$J$11:$J$99999,YEAR(B445)&amp;"/"&amp;MONTH(B445),'주식 매매일지'!$T$11:$T$99999)</f>
        <v>0</v>
      </c>
      <c r="F445" s="12">
        <f>SUMIF('주식 매매일지'!$J$11:$J$99999,YEAR(B445)&amp;"/"&amp;MONTH(B445),'주식 매매일지'!$V$11:$V$99999)</f>
        <v>0</v>
      </c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</row>
    <row r="446" spans="1:27" ht="22.5" customHeight="1">
      <c r="A446" s="10"/>
      <c r="B446" s="11">
        <v>57527</v>
      </c>
      <c r="C446" s="12">
        <f>SUMIF('주식 매매일지'!$J$11:$J$99999,YEAR(B446)&amp;"/"&amp;MONTH(B446),'주식 매매일지'!$M$11:$M$99999)</f>
        <v>0</v>
      </c>
      <c r="D446" s="12">
        <f>SUMIF('주식 매매일지'!$E$11:$E$99999,YEAR(B446)&amp;"/"&amp;MONTH(B446),'주식 매매일지'!$H$11:$H$99999)</f>
        <v>0</v>
      </c>
      <c r="E446" s="12">
        <f>SUMIF('주식 매매일지'!$J$11:$J$99999,YEAR(B446)&amp;"/"&amp;MONTH(B446),'주식 매매일지'!$T$11:$T$99999)</f>
        <v>0</v>
      </c>
      <c r="F446" s="12">
        <f>SUMIF('주식 매매일지'!$J$11:$J$99999,YEAR(B446)&amp;"/"&amp;MONTH(B446),'주식 매매일지'!$V$11:$V$99999)</f>
        <v>0</v>
      </c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</row>
    <row r="447" spans="1:27" ht="22.5" customHeight="1">
      <c r="A447" s="10"/>
      <c r="B447" s="11">
        <v>57558</v>
      </c>
      <c r="C447" s="12">
        <f>SUMIF('주식 매매일지'!$J$11:$J$99999,YEAR(B447)&amp;"/"&amp;MONTH(B447),'주식 매매일지'!$M$11:$M$99999)</f>
        <v>0</v>
      </c>
      <c r="D447" s="12">
        <f>SUMIF('주식 매매일지'!$E$11:$E$99999,YEAR(B447)&amp;"/"&amp;MONTH(B447),'주식 매매일지'!$H$11:$H$99999)</f>
        <v>0</v>
      </c>
      <c r="E447" s="12">
        <f>SUMIF('주식 매매일지'!$J$11:$J$99999,YEAR(B447)&amp;"/"&amp;MONTH(B447),'주식 매매일지'!$T$11:$T$99999)</f>
        <v>0</v>
      </c>
      <c r="F447" s="12">
        <f>SUMIF('주식 매매일지'!$J$11:$J$99999,YEAR(B447)&amp;"/"&amp;MONTH(B447),'주식 매매일지'!$V$11:$V$99999)</f>
        <v>0</v>
      </c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</row>
    <row r="448" spans="1:27" ht="22.5" customHeight="1">
      <c r="A448" s="10"/>
      <c r="B448" s="11">
        <v>57589</v>
      </c>
      <c r="C448" s="12">
        <f>SUMIF('주식 매매일지'!$J$11:$J$99999,YEAR(B448)&amp;"/"&amp;MONTH(B448),'주식 매매일지'!$M$11:$M$99999)</f>
        <v>0</v>
      </c>
      <c r="D448" s="12">
        <f>SUMIF('주식 매매일지'!$E$11:$E$99999,YEAR(B448)&amp;"/"&amp;MONTH(B448),'주식 매매일지'!$H$11:$H$99999)</f>
        <v>0</v>
      </c>
      <c r="E448" s="12">
        <f>SUMIF('주식 매매일지'!$J$11:$J$99999,YEAR(B448)&amp;"/"&amp;MONTH(B448),'주식 매매일지'!$T$11:$T$99999)</f>
        <v>0</v>
      </c>
      <c r="F448" s="12">
        <f>SUMIF('주식 매매일지'!$J$11:$J$99999,YEAR(B448)&amp;"/"&amp;MONTH(B448),'주식 매매일지'!$V$11:$V$99999)</f>
        <v>0</v>
      </c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</row>
    <row r="449" spans="1:27" ht="22.5" customHeight="1">
      <c r="A449" s="10"/>
      <c r="B449" s="11">
        <v>57619</v>
      </c>
      <c r="C449" s="12">
        <f>SUMIF('주식 매매일지'!$J$11:$J$99999,YEAR(B449)&amp;"/"&amp;MONTH(B449),'주식 매매일지'!$M$11:$M$99999)</f>
        <v>0</v>
      </c>
      <c r="D449" s="12">
        <f>SUMIF('주식 매매일지'!$E$11:$E$99999,YEAR(B449)&amp;"/"&amp;MONTH(B449),'주식 매매일지'!$H$11:$H$99999)</f>
        <v>0</v>
      </c>
      <c r="E449" s="12">
        <f>SUMIF('주식 매매일지'!$J$11:$J$99999,YEAR(B449)&amp;"/"&amp;MONTH(B449),'주식 매매일지'!$T$11:$T$99999)</f>
        <v>0</v>
      </c>
      <c r="F449" s="12">
        <f>SUMIF('주식 매매일지'!$J$11:$J$99999,YEAR(B449)&amp;"/"&amp;MONTH(B449),'주식 매매일지'!$V$11:$V$99999)</f>
        <v>0</v>
      </c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</row>
    <row r="450" spans="1:27" ht="22.5" customHeight="1">
      <c r="A450" s="10"/>
      <c r="B450" s="11">
        <v>57650</v>
      </c>
      <c r="C450" s="12">
        <f>SUMIF('주식 매매일지'!$J$11:$J$99999,YEAR(B450)&amp;"/"&amp;MONTH(B450),'주식 매매일지'!$M$11:$M$99999)</f>
        <v>0</v>
      </c>
      <c r="D450" s="12">
        <f>SUMIF('주식 매매일지'!$E$11:$E$99999,YEAR(B450)&amp;"/"&amp;MONTH(B450),'주식 매매일지'!$H$11:$H$99999)</f>
        <v>0</v>
      </c>
      <c r="E450" s="12">
        <f>SUMIF('주식 매매일지'!$J$11:$J$99999,YEAR(B450)&amp;"/"&amp;MONTH(B450),'주식 매매일지'!$T$11:$T$99999)</f>
        <v>0</v>
      </c>
      <c r="F450" s="12">
        <f>SUMIF('주식 매매일지'!$J$11:$J$99999,YEAR(B450)&amp;"/"&amp;MONTH(B450),'주식 매매일지'!$V$11:$V$99999)</f>
        <v>0</v>
      </c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</row>
    <row r="451" spans="1:27" ht="22.5" customHeight="1">
      <c r="A451" s="10"/>
      <c r="B451" s="11">
        <v>57680</v>
      </c>
      <c r="C451" s="12">
        <f>SUMIF('주식 매매일지'!$J$11:$J$99999,YEAR(B451)&amp;"/"&amp;MONTH(B451),'주식 매매일지'!$M$11:$M$99999)</f>
        <v>0</v>
      </c>
      <c r="D451" s="12">
        <f>SUMIF('주식 매매일지'!$E$11:$E$99999,YEAR(B451)&amp;"/"&amp;MONTH(B451),'주식 매매일지'!$H$11:$H$99999)</f>
        <v>0</v>
      </c>
      <c r="E451" s="12">
        <f>SUMIF('주식 매매일지'!$J$11:$J$99999,YEAR(B451)&amp;"/"&amp;MONTH(B451),'주식 매매일지'!$T$11:$T$99999)</f>
        <v>0</v>
      </c>
      <c r="F451" s="12">
        <f>SUMIF('주식 매매일지'!$J$11:$J$99999,YEAR(B451)&amp;"/"&amp;MONTH(B451),'주식 매매일지'!$V$11:$V$99999)</f>
        <v>0</v>
      </c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</row>
    <row r="452" spans="1:27" ht="22.5" customHeight="1">
      <c r="A452" s="10"/>
      <c r="B452" s="11">
        <v>57711</v>
      </c>
      <c r="C452" s="12">
        <f>SUMIF('주식 매매일지'!$J$11:$J$99999,YEAR(B452)&amp;"/"&amp;MONTH(B452),'주식 매매일지'!$M$11:$M$99999)</f>
        <v>0</v>
      </c>
      <c r="D452" s="12">
        <f>SUMIF('주식 매매일지'!$E$11:$E$99999,YEAR(B452)&amp;"/"&amp;MONTH(B452),'주식 매매일지'!$H$11:$H$99999)</f>
        <v>0</v>
      </c>
      <c r="E452" s="12">
        <f>SUMIF('주식 매매일지'!$J$11:$J$99999,YEAR(B452)&amp;"/"&amp;MONTH(B452),'주식 매매일지'!$T$11:$T$99999)</f>
        <v>0</v>
      </c>
      <c r="F452" s="12">
        <f>SUMIF('주식 매매일지'!$J$11:$J$99999,YEAR(B452)&amp;"/"&amp;MONTH(B452),'주식 매매일지'!$V$11:$V$99999)</f>
        <v>0</v>
      </c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</row>
    <row r="453" spans="1:27" ht="22.5" customHeight="1">
      <c r="A453" s="10"/>
      <c r="B453" s="11">
        <v>57742</v>
      </c>
      <c r="C453" s="12">
        <f>SUMIF('주식 매매일지'!$J$11:$J$99999,YEAR(B453)&amp;"/"&amp;MONTH(B453),'주식 매매일지'!$M$11:$M$99999)</f>
        <v>0</v>
      </c>
      <c r="D453" s="12">
        <f>SUMIF('주식 매매일지'!$E$11:$E$99999,YEAR(B453)&amp;"/"&amp;MONTH(B453),'주식 매매일지'!$H$11:$H$99999)</f>
        <v>0</v>
      </c>
      <c r="E453" s="12">
        <f>SUMIF('주식 매매일지'!$J$11:$J$99999,YEAR(B453)&amp;"/"&amp;MONTH(B453),'주식 매매일지'!$T$11:$T$99999)</f>
        <v>0</v>
      </c>
      <c r="F453" s="12">
        <f>SUMIF('주식 매매일지'!$J$11:$J$99999,YEAR(B453)&amp;"/"&amp;MONTH(B453),'주식 매매일지'!$V$11:$V$99999)</f>
        <v>0</v>
      </c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</row>
    <row r="454" spans="1:27" ht="22.5" customHeight="1">
      <c r="A454" s="10"/>
      <c r="B454" s="11">
        <v>57770</v>
      </c>
      <c r="C454" s="12">
        <f>SUMIF('주식 매매일지'!$J$11:$J$99999,YEAR(B454)&amp;"/"&amp;MONTH(B454),'주식 매매일지'!$M$11:$M$99999)</f>
        <v>0</v>
      </c>
      <c r="D454" s="12">
        <f>SUMIF('주식 매매일지'!$E$11:$E$99999,YEAR(B454)&amp;"/"&amp;MONTH(B454),'주식 매매일지'!$H$11:$H$99999)</f>
        <v>0</v>
      </c>
      <c r="E454" s="12">
        <f>SUMIF('주식 매매일지'!$J$11:$J$99999,YEAR(B454)&amp;"/"&amp;MONTH(B454),'주식 매매일지'!$T$11:$T$99999)</f>
        <v>0</v>
      </c>
      <c r="F454" s="12">
        <f>SUMIF('주식 매매일지'!$J$11:$J$99999,YEAR(B454)&amp;"/"&amp;MONTH(B454),'주식 매매일지'!$V$11:$V$99999)</f>
        <v>0</v>
      </c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</row>
    <row r="455" spans="1:27" ht="22.5" customHeight="1">
      <c r="A455" s="10"/>
      <c r="B455" s="11">
        <v>57801</v>
      </c>
      <c r="C455" s="12">
        <f>SUMIF('주식 매매일지'!$J$11:$J$99999,YEAR(B455)&amp;"/"&amp;MONTH(B455),'주식 매매일지'!$M$11:$M$99999)</f>
        <v>0</v>
      </c>
      <c r="D455" s="12">
        <f>SUMIF('주식 매매일지'!$E$11:$E$99999,YEAR(B455)&amp;"/"&amp;MONTH(B455),'주식 매매일지'!$H$11:$H$99999)</f>
        <v>0</v>
      </c>
      <c r="E455" s="12">
        <f>SUMIF('주식 매매일지'!$J$11:$J$99999,YEAR(B455)&amp;"/"&amp;MONTH(B455),'주식 매매일지'!$T$11:$T$99999)</f>
        <v>0</v>
      </c>
      <c r="F455" s="12">
        <f>SUMIF('주식 매매일지'!$J$11:$J$99999,YEAR(B455)&amp;"/"&amp;MONTH(B455),'주식 매매일지'!$V$11:$V$99999)</f>
        <v>0</v>
      </c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</row>
    <row r="456" spans="1:27" ht="22.5" customHeight="1">
      <c r="A456" s="10"/>
      <c r="B456" s="11">
        <v>57831</v>
      </c>
      <c r="C456" s="12">
        <f>SUMIF('주식 매매일지'!$J$11:$J$99999,YEAR(B456)&amp;"/"&amp;MONTH(B456),'주식 매매일지'!$M$11:$M$99999)</f>
        <v>0</v>
      </c>
      <c r="D456" s="12">
        <f>SUMIF('주식 매매일지'!$E$11:$E$99999,YEAR(B456)&amp;"/"&amp;MONTH(B456),'주식 매매일지'!$H$11:$H$99999)</f>
        <v>0</v>
      </c>
      <c r="E456" s="12">
        <f>SUMIF('주식 매매일지'!$J$11:$J$99999,YEAR(B456)&amp;"/"&amp;MONTH(B456),'주식 매매일지'!$T$11:$T$99999)</f>
        <v>0</v>
      </c>
      <c r="F456" s="12">
        <f>SUMIF('주식 매매일지'!$J$11:$J$99999,YEAR(B456)&amp;"/"&amp;MONTH(B456),'주식 매매일지'!$V$11:$V$99999)</f>
        <v>0</v>
      </c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</row>
    <row r="457" spans="1:27" ht="22.5" customHeight="1">
      <c r="A457" s="10"/>
      <c r="B457" s="11">
        <v>57862</v>
      </c>
      <c r="C457" s="12">
        <f>SUMIF('주식 매매일지'!$J$11:$J$99999,YEAR(B457)&amp;"/"&amp;MONTH(B457),'주식 매매일지'!$M$11:$M$99999)</f>
        <v>0</v>
      </c>
      <c r="D457" s="12">
        <f>SUMIF('주식 매매일지'!$E$11:$E$99999,YEAR(B457)&amp;"/"&amp;MONTH(B457),'주식 매매일지'!$H$11:$H$99999)</f>
        <v>0</v>
      </c>
      <c r="E457" s="12">
        <f>SUMIF('주식 매매일지'!$J$11:$J$99999,YEAR(B457)&amp;"/"&amp;MONTH(B457),'주식 매매일지'!$T$11:$T$99999)</f>
        <v>0</v>
      </c>
      <c r="F457" s="12">
        <f>SUMIF('주식 매매일지'!$J$11:$J$99999,YEAR(B457)&amp;"/"&amp;MONTH(B457),'주식 매매일지'!$V$11:$V$99999)</f>
        <v>0</v>
      </c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</row>
    <row r="458" spans="1:27" ht="22.5" customHeight="1">
      <c r="A458" s="10"/>
      <c r="B458" s="11">
        <v>57892</v>
      </c>
      <c r="C458" s="12">
        <f>SUMIF('주식 매매일지'!$J$11:$J$99999,YEAR(B458)&amp;"/"&amp;MONTH(B458),'주식 매매일지'!$M$11:$M$99999)</f>
        <v>0</v>
      </c>
      <c r="D458" s="12">
        <f>SUMIF('주식 매매일지'!$E$11:$E$99999,YEAR(B458)&amp;"/"&amp;MONTH(B458),'주식 매매일지'!$H$11:$H$99999)</f>
        <v>0</v>
      </c>
      <c r="E458" s="12">
        <f>SUMIF('주식 매매일지'!$J$11:$J$99999,YEAR(B458)&amp;"/"&amp;MONTH(B458),'주식 매매일지'!$T$11:$T$99999)</f>
        <v>0</v>
      </c>
      <c r="F458" s="12">
        <f>SUMIF('주식 매매일지'!$J$11:$J$99999,YEAR(B458)&amp;"/"&amp;MONTH(B458),'주식 매매일지'!$V$11:$V$99999)</f>
        <v>0</v>
      </c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</row>
    <row r="459" spans="1:27" ht="22.5" customHeight="1">
      <c r="A459" s="10"/>
      <c r="B459" s="11">
        <v>57923</v>
      </c>
      <c r="C459" s="12">
        <f>SUMIF('주식 매매일지'!$J$11:$J$99999,YEAR(B459)&amp;"/"&amp;MONTH(B459),'주식 매매일지'!$M$11:$M$99999)</f>
        <v>0</v>
      </c>
      <c r="D459" s="12">
        <f>SUMIF('주식 매매일지'!$E$11:$E$99999,YEAR(B459)&amp;"/"&amp;MONTH(B459),'주식 매매일지'!$H$11:$H$99999)</f>
        <v>0</v>
      </c>
      <c r="E459" s="12">
        <f>SUMIF('주식 매매일지'!$J$11:$J$99999,YEAR(B459)&amp;"/"&amp;MONTH(B459),'주식 매매일지'!$T$11:$T$99999)</f>
        <v>0</v>
      </c>
      <c r="F459" s="12">
        <f>SUMIF('주식 매매일지'!$J$11:$J$99999,YEAR(B459)&amp;"/"&amp;MONTH(B459),'주식 매매일지'!$V$11:$V$99999)</f>
        <v>0</v>
      </c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</row>
    <row r="460" spans="1:27" ht="22.5" customHeight="1">
      <c r="A460" s="10"/>
      <c r="B460" s="11">
        <v>57954</v>
      </c>
      <c r="C460" s="12">
        <f>SUMIF('주식 매매일지'!$J$11:$J$99999,YEAR(B460)&amp;"/"&amp;MONTH(B460),'주식 매매일지'!$M$11:$M$99999)</f>
        <v>0</v>
      </c>
      <c r="D460" s="12">
        <f>SUMIF('주식 매매일지'!$E$11:$E$99999,YEAR(B460)&amp;"/"&amp;MONTH(B460),'주식 매매일지'!$H$11:$H$99999)</f>
        <v>0</v>
      </c>
      <c r="E460" s="12">
        <f>SUMIF('주식 매매일지'!$J$11:$J$99999,YEAR(B460)&amp;"/"&amp;MONTH(B460),'주식 매매일지'!$T$11:$T$99999)</f>
        <v>0</v>
      </c>
      <c r="F460" s="12">
        <f>SUMIF('주식 매매일지'!$J$11:$J$99999,YEAR(B460)&amp;"/"&amp;MONTH(B460),'주식 매매일지'!$V$11:$V$99999)</f>
        <v>0</v>
      </c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</row>
    <row r="461" spans="1:27" ht="22.5" customHeight="1">
      <c r="A461" s="10"/>
      <c r="B461" s="11">
        <v>57984</v>
      </c>
      <c r="C461" s="12">
        <f>SUMIF('주식 매매일지'!$J$11:$J$99999,YEAR(B461)&amp;"/"&amp;MONTH(B461),'주식 매매일지'!$M$11:$M$99999)</f>
        <v>0</v>
      </c>
      <c r="D461" s="12">
        <f>SUMIF('주식 매매일지'!$E$11:$E$99999,YEAR(B461)&amp;"/"&amp;MONTH(B461),'주식 매매일지'!$H$11:$H$99999)</f>
        <v>0</v>
      </c>
      <c r="E461" s="12">
        <f>SUMIF('주식 매매일지'!$J$11:$J$99999,YEAR(B461)&amp;"/"&amp;MONTH(B461),'주식 매매일지'!$T$11:$T$99999)</f>
        <v>0</v>
      </c>
      <c r="F461" s="12">
        <f>SUMIF('주식 매매일지'!$J$11:$J$99999,YEAR(B461)&amp;"/"&amp;MONTH(B461),'주식 매매일지'!$V$11:$V$99999)</f>
        <v>0</v>
      </c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</row>
    <row r="462" spans="1:27" ht="22.5" customHeight="1">
      <c r="A462" s="10"/>
      <c r="B462" s="11">
        <v>58015</v>
      </c>
      <c r="C462" s="12">
        <f>SUMIF('주식 매매일지'!$J$11:$J$99999,YEAR(B462)&amp;"/"&amp;MONTH(B462),'주식 매매일지'!$M$11:$M$99999)</f>
        <v>0</v>
      </c>
      <c r="D462" s="12">
        <f>SUMIF('주식 매매일지'!$E$11:$E$99999,YEAR(B462)&amp;"/"&amp;MONTH(B462),'주식 매매일지'!$H$11:$H$99999)</f>
        <v>0</v>
      </c>
      <c r="E462" s="12">
        <f>SUMIF('주식 매매일지'!$J$11:$J$99999,YEAR(B462)&amp;"/"&amp;MONTH(B462),'주식 매매일지'!$T$11:$T$99999)</f>
        <v>0</v>
      </c>
      <c r="F462" s="12">
        <f>SUMIF('주식 매매일지'!$J$11:$J$99999,YEAR(B462)&amp;"/"&amp;MONTH(B462),'주식 매매일지'!$V$11:$V$99999)</f>
        <v>0</v>
      </c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</row>
    <row r="463" spans="1:27" ht="22.5" customHeight="1">
      <c r="A463" s="10"/>
      <c r="B463" s="11">
        <v>58045</v>
      </c>
      <c r="C463" s="12">
        <f>SUMIF('주식 매매일지'!$J$11:$J$99999,YEAR(B463)&amp;"/"&amp;MONTH(B463),'주식 매매일지'!$M$11:$M$99999)</f>
        <v>0</v>
      </c>
      <c r="D463" s="12">
        <f>SUMIF('주식 매매일지'!$E$11:$E$99999,YEAR(B463)&amp;"/"&amp;MONTH(B463),'주식 매매일지'!$H$11:$H$99999)</f>
        <v>0</v>
      </c>
      <c r="E463" s="12">
        <f>SUMIF('주식 매매일지'!$J$11:$J$99999,YEAR(B463)&amp;"/"&amp;MONTH(B463),'주식 매매일지'!$T$11:$T$99999)</f>
        <v>0</v>
      </c>
      <c r="F463" s="12">
        <f>SUMIF('주식 매매일지'!$J$11:$J$99999,YEAR(B463)&amp;"/"&amp;MONTH(B463),'주식 매매일지'!$V$11:$V$99999)</f>
        <v>0</v>
      </c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</row>
    <row r="464" spans="1:27" ht="22.5" customHeight="1">
      <c r="A464" s="10"/>
      <c r="B464" s="11">
        <v>58076</v>
      </c>
      <c r="C464" s="12">
        <f>SUMIF('주식 매매일지'!$J$11:$J$99999,YEAR(B464)&amp;"/"&amp;MONTH(B464),'주식 매매일지'!$M$11:$M$99999)</f>
        <v>0</v>
      </c>
      <c r="D464" s="12">
        <f>SUMIF('주식 매매일지'!$E$11:$E$99999,YEAR(B464)&amp;"/"&amp;MONTH(B464),'주식 매매일지'!$H$11:$H$99999)</f>
        <v>0</v>
      </c>
      <c r="E464" s="12">
        <f>SUMIF('주식 매매일지'!$J$11:$J$99999,YEAR(B464)&amp;"/"&amp;MONTH(B464),'주식 매매일지'!$T$11:$T$99999)</f>
        <v>0</v>
      </c>
      <c r="F464" s="12">
        <f>SUMIF('주식 매매일지'!$J$11:$J$99999,YEAR(B464)&amp;"/"&amp;MONTH(B464),'주식 매매일지'!$V$11:$V$99999)</f>
        <v>0</v>
      </c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</row>
    <row r="465" spans="1:27" ht="22.5" customHeight="1">
      <c r="A465" s="10"/>
      <c r="B465" s="11">
        <v>58107</v>
      </c>
      <c r="C465" s="12">
        <f>SUMIF('주식 매매일지'!$J$11:$J$99999,YEAR(B465)&amp;"/"&amp;MONTH(B465),'주식 매매일지'!$M$11:$M$99999)</f>
        <v>0</v>
      </c>
      <c r="D465" s="12">
        <f>SUMIF('주식 매매일지'!$E$11:$E$99999,YEAR(B465)&amp;"/"&amp;MONTH(B465),'주식 매매일지'!$H$11:$H$99999)</f>
        <v>0</v>
      </c>
      <c r="E465" s="12">
        <f>SUMIF('주식 매매일지'!$J$11:$J$99999,YEAR(B465)&amp;"/"&amp;MONTH(B465),'주식 매매일지'!$T$11:$T$99999)</f>
        <v>0</v>
      </c>
      <c r="F465" s="12">
        <f>SUMIF('주식 매매일지'!$J$11:$J$99999,YEAR(B465)&amp;"/"&amp;MONTH(B465),'주식 매매일지'!$V$11:$V$99999)</f>
        <v>0</v>
      </c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</row>
    <row r="466" spans="1:27" ht="22.5" customHeight="1">
      <c r="A466" s="10"/>
      <c r="B466" s="11">
        <v>58135</v>
      </c>
      <c r="C466" s="12">
        <f>SUMIF('주식 매매일지'!$J$11:$J$99999,YEAR(B466)&amp;"/"&amp;MONTH(B466),'주식 매매일지'!$M$11:$M$99999)</f>
        <v>0</v>
      </c>
      <c r="D466" s="12">
        <f>SUMIF('주식 매매일지'!$E$11:$E$99999,YEAR(B466)&amp;"/"&amp;MONTH(B466),'주식 매매일지'!$H$11:$H$99999)</f>
        <v>0</v>
      </c>
      <c r="E466" s="12">
        <f>SUMIF('주식 매매일지'!$J$11:$J$99999,YEAR(B466)&amp;"/"&amp;MONTH(B466),'주식 매매일지'!$T$11:$T$99999)</f>
        <v>0</v>
      </c>
      <c r="F466" s="12">
        <f>SUMIF('주식 매매일지'!$J$11:$J$99999,YEAR(B466)&amp;"/"&amp;MONTH(B466),'주식 매매일지'!$V$11:$V$99999)</f>
        <v>0</v>
      </c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</row>
    <row r="467" spans="1:27" ht="22.5" customHeight="1">
      <c r="A467" s="10"/>
      <c r="B467" s="11">
        <v>58166</v>
      </c>
      <c r="C467" s="12">
        <f>SUMIF('주식 매매일지'!$J$11:$J$99999,YEAR(B467)&amp;"/"&amp;MONTH(B467),'주식 매매일지'!$M$11:$M$99999)</f>
        <v>0</v>
      </c>
      <c r="D467" s="12">
        <f>SUMIF('주식 매매일지'!$E$11:$E$99999,YEAR(B467)&amp;"/"&amp;MONTH(B467),'주식 매매일지'!$H$11:$H$99999)</f>
        <v>0</v>
      </c>
      <c r="E467" s="12">
        <f>SUMIF('주식 매매일지'!$J$11:$J$99999,YEAR(B467)&amp;"/"&amp;MONTH(B467),'주식 매매일지'!$T$11:$T$99999)</f>
        <v>0</v>
      </c>
      <c r="F467" s="12">
        <f>SUMIF('주식 매매일지'!$J$11:$J$99999,YEAR(B467)&amp;"/"&amp;MONTH(B467),'주식 매매일지'!$V$11:$V$99999)</f>
        <v>0</v>
      </c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</row>
    <row r="468" spans="1:27" ht="22.5" customHeight="1">
      <c r="A468" s="10"/>
      <c r="B468" s="11">
        <v>58196</v>
      </c>
      <c r="C468" s="12">
        <f>SUMIF('주식 매매일지'!$J$11:$J$99999,YEAR(B468)&amp;"/"&amp;MONTH(B468),'주식 매매일지'!$M$11:$M$99999)</f>
        <v>0</v>
      </c>
      <c r="D468" s="12">
        <f>SUMIF('주식 매매일지'!$E$11:$E$99999,YEAR(B468)&amp;"/"&amp;MONTH(B468),'주식 매매일지'!$H$11:$H$99999)</f>
        <v>0</v>
      </c>
      <c r="E468" s="12">
        <f>SUMIF('주식 매매일지'!$J$11:$J$99999,YEAR(B468)&amp;"/"&amp;MONTH(B468),'주식 매매일지'!$T$11:$T$99999)</f>
        <v>0</v>
      </c>
      <c r="F468" s="12">
        <f>SUMIF('주식 매매일지'!$J$11:$J$99999,YEAR(B468)&amp;"/"&amp;MONTH(B468),'주식 매매일지'!$V$11:$V$99999)</f>
        <v>0</v>
      </c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</row>
    <row r="469" spans="1:27" ht="22.5" customHeight="1">
      <c r="A469" s="10"/>
      <c r="B469" s="11">
        <v>58227</v>
      </c>
      <c r="C469" s="12">
        <f>SUMIF('주식 매매일지'!$J$11:$J$99999,YEAR(B469)&amp;"/"&amp;MONTH(B469),'주식 매매일지'!$M$11:$M$99999)</f>
        <v>0</v>
      </c>
      <c r="D469" s="12">
        <f>SUMIF('주식 매매일지'!$E$11:$E$99999,YEAR(B469)&amp;"/"&amp;MONTH(B469),'주식 매매일지'!$H$11:$H$99999)</f>
        <v>0</v>
      </c>
      <c r="E469" s="12">
        <f>SUMIF('주식 매매일지'!$J$11:$J$99999,YEAR(B469)&amp;"/"&amp;MONTH(B469),'주식 매매일지'!$T$11:$T$99999)</f>
        <v>0</v>
      </c>
      <c r="F469" s="12">
        <f>SUMIF('주식 매매일지'!$J$11:$J$99999,YEAR(B469)&amp;"/"&amp;MONTH(B469),'주식 매매일지'!$V$11:$V$99999)</f>
        <v>0</v>
      </c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</row>
    <row r="470" spans="1:27" ht="22.5" customHeight="1">
      <c r="A470" s="10"/>
      <c r="B470" s="11">
        <v>58257</v>
      </c>
      <c r="C470" s="12">
        <f>SUMIF('주식 매매일지'!$J$11:$J$99999,YEAR(B470)&amp;"/"&amp;MONTH(B470),'주식 매매일지'!$M$11:$M$99999)</f>
        <v>0</v>
      </c>
      <c r="D470" s="12">
        <f>SUMIF('주식 매매일지'!$E$11:$E$99999,YEAR(B470)&amp;"/"&amp;MONTH(B470),'주식 매매일지'!$H$11:$H$99999)</f>
        <v>0</v>
      </c>
      <c r="E470" s="12">
        <f>SUMIF('주식 매매일지'!$J$11:$J$99999,YEAR(B470)&amp;"/"&amp;MONTH(B470),'주식 매매일지'!$T$11:$T$99999)</f>
        <v>0</v>
      </c>
      <c r="F470" s="12">
        <f>SUMIF('주식 매매일지'!$J$11:$J$99999,YEAR(B470)&amp;"/"&amp;MONTH(B470),'주식 매매일지'!$V$11:$V$99999)</f>
        <v>0</v>
      </c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</row>
    <row r="471" spans="1:27" ht="22.5" customHeight="1">
      <c r="A471" s="10"/>
      <c r="B471" s="11">
        <v>58288</v>
      </c>
      <c r="C471" s="12">
        <f>SUMIF('주식 매매일지'!$J$11:$J$99999,YEAR(B471)&amp;"/"&amp;MONTH(B471),'주식 매매일지'!$M$11:$M$99999)</f>
        <v>0</v>
      </c>
      <c r="D471" s="12">
        <f>SUMIF('주식 매매일지'!$E$11:$E$99999,YEAR(B471)&amp;"/"&amp;MONTH(B471),'주식 매매일지'!$H$11:$H$99999)</f>
        <v>0</v>
      </c>
      <c r="E471" s="12">
        <f>SUMIF('주식 매매일지'!$J$11:$J$99999,YEAR(B471)&amp;"/"&amp;MONTH(B471),'주식 매매일지'!$T$11:$T$99999)</f>
        <v>0</v>
      </c>
      <c r="F471" s="12">
        <f>SUMIF('주식 매매일지'!$J$11:$J$99999,YEAR(B471)&amp;"/"&amp;MONTH(B471),'주식 매매일지'!$V$11:$V$99999)</f>
        <v>0</v>
      </c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</row>
    <row r="472" spans="1:27" ht="22.5" customHeight="1">
      <c r="A472" s="10"/>
      <c r="B472" s="11">
        <v>58319</v>
      </c>
      <c r="C472" s="12">
        <f>SUMIF('주식 매매일지'!$J$11:$J$99999,YEAR(B472)&amp;"/"&amp;MONTH(B472),'주식 매매일지'!$M$11:$M$99999)</f>
        <v>0</v>
      </c>
      <c r="D472" s="12">
        <f>SUMIF('주식 매매일지'!$E$11:$E$99999,YEAR(B472)&amp;"/"&amp;MONTH(B472),'주식 매매일지'!$H$11:$H$99999)</f>
        <v>0</v>
      </c>
      <c r="E472" s="12">
        <f>SUMIF('주식 매매일지'!$J$11:$J$99999,YEAR(B472)&amp;"/"&amp;MONTH(B472),'주식 매매일지'!$T$11:$T$99999)</f>
        <v>0</v>
      </c>
      <c r="F472" s="12">
        <f>SUMIF('주식 매매일지'!$J$11:$J$99999,YEAR(B472)&amp;"/"&amp;MONTH(B472),'주식 매매일지'!$V$11:$V$99999)</f>
        <v>0</v>
      </c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</row>
    <row r="473" spans="1:27" ht="22.5" customHeight="1">
      <c r="A473" s="10"/>
      <c r="B473" s="11">
        <v>58349</v>
      </c>
      <c r="C473" s="12">
        <f>SUMIF('주식 매매일지'!$J$11:$J$99999,YEAR(B473)&amp;"/"&amp;MONTH(B473),'주식 매매일지'!$M$11:$M$99999)</f>
        <v>0</v>
      </c>
      <c r="D473" s="12">
        <f>SUMIF('주식 매매일지'!$E$11:$E$99999,YEAR(B473)&amp;"/"&amp;MONTH(B473),'주식 매매일지'!$H$11:$H$99999)</f>
        <v>0</v>
      </c>
      <c r="E473" s="12">
        <f>SUMIF('주식 매매일지'!$J$11:$J$99999,YEAR(B473)&amp;"/"&amp;MONTH(B473),'주식 매매일지'!$T$11:$T$99999)</f>
        <v>0</v>
      </c>
      <c r="F473" s="12">
        <f>SUMIF('주식 매매일지'!$J$11:$J$99999,YEAR(B473)&amp;"/"&amp;MONTH(B473),'주식 매매일지'!$V$11:$V$99999)</f>
        <v>0</v>
      </c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</row>
    <row r="474" spans="1:27" ht="22.5" customHeight="1">
      <c r="A474" s="10"/>
      <c r="B474" s="11">
        <v>58380</v>
      </c>
      <c r="C474" s="12">
        <f>SUMIF('주식 매매일지'!$J$11:$J$99999,YEAR(B474)&amp;"/"&amp;MONTH(B474),'주식 매매일지'!$M$11:$M$99999)</f>
        <v>0</v>
      </c>
      <c r="D474" s="12">
        <f>SUMIF('주식 매매일지'!$E$11:$E$99999,YEAR(B474)&amp;"/"&amp;MONTH(B474),'주식 매매일지'!$H$11:$H$99999)</f>
        <v>0</v>
      </c>
      <c r="E474" s="12">
        <f>SUMIF('주식 매매일지'!$J$11:$J$99999,YEAR(B474)&amp;"/"&amp;MONTH(B474),'주식 매매일지'!$T$11:$T$99999)</f>
        <v>0</v>
      </c>
      <c r="F474" s="12">
        <f>SUMIF('주식 매매일지'!$J$11:$J$99999,YEAR(B474)&amp;"/"&amp;MONTH(B474),'주식 매매일지'!$V$11:$V$99999)</f>
        <v>0</v>
      </c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</row>
    <row r="475" spans="1:27" ht="22.5" customHeight="1">
      <c r="A475" s="10"/>
      <c r="B475" s="11">
        <v>58410</v>
      </c>
      <c r="C475" s="12">
        <f>SUMIF('주식 매매일지'!$J$11:$J$99999,YEAR(B475)&amp;"/"&amp;MONTH(B475),'주식 매매일지'!$M$11:$M$99999)</f>
        <v>0</v>
      </c>
      <c r="D475" s="12">
        <f>SUMIF('주식 매매일지'!$E$11:$E$99999,YEAR(B475)&amp;"/"&amp;MONTH(B475),'주식 매매일지'!$H$11:$H$99999)</f>
        <v>0</v>
      </c>
      <c r="E475" s="12">
        <f>SUMIF('주식 매매일지'!$J$11:$J$99999,YEAR(B475)&amp;"/"&amp;MONTH(B475),'주식 매매일지'!$T$11:$T$99999)</f>
        <v>0</v>
      </c>
      <c r="F475" s="12">
        <f>SUMIF('주식 매매일지'!$J$11:$J$99999,YEAR(B475)&amp;"/"&amp;MONTH(B475),'주식 매매일지'!$V$11:$V$99999)</f>
        <v>0</v>
      </c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</row>
    <row r="476" spans="1:27" ht="22.5" customHeight="1">
      <c r="A476" s="10"/>
      <c r="B476" s="11">
        <v>58441</v>
      </c>
      <c r="C476" s="12">
        <f>SUMIF('주식 매매일지'!$J$11:$J$99999,YEAR(B476)&amp;"/"&amp;MONTH(B476),'주식 매매일지'!$M$11:$M$99999)</f>
        <v>0</v>
      </c>
      <c r="D476" s="12">
        <f>SUMIF('주식 매매일지'!$E$11:$E$99999,YEAR(B476)&amp;"/"&amp;MONTH(B476),'주식 매매일지'!$H$11:$H$99999)</f>
        <v>0</v>
      </c>
      <c r="E476" s="12">
        <f>SUMIF('주식 매매일지'!$J$11:$J$99999,YEAR(B476)&amp;"/"&amp;MONTH(B476),'주식 매매일지'!$T$11:$T$99999)</f>
        <v>0</v>
      </c>
      <c r="F476" s="12">
        <f>SUMIF('주식 매매일지'!$J$11:$J$99999,YEAR(B476)&amp;"/"&amp;MONTH(B476),'주식 매매일지'!$V$11:$V$99999)</f>
        <v>0</v>
      </c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</row>
    <row r="477" spans="1:27" ht="22.5" customHeight="1">
      <c r="A477" s="10"/>
      <c r="B477" s="11">
        <v>58472</v>
      </c>
      <c r="C477" s="12">
        <f>SUMIF('주식 매매일지'!$J$11:$J$99999,YEAR(B477)&amp;"/"&amp;MONTH(B477),'주식 매매일지'!$M$11:$M$99999)</f>
        <v>0</v>
      </c>
      <c r="D477" s="12">
        <f>SUMIF('주식 매매일지'!$E$11:$E$99999,YEAR(B477)&amp;"/"&amp;MONTH(B477),'주식 매매일지'!$H$11:$H$99999)</f>
        <v>0</v>
      </c>
      <c r="E477" s="12">
        <f>SUMIF('주식 매매일지'!$J$11:$J$99999,YEAR(B477)&amp;"/"&amp;MONTH(B477),'주식 매매일지'!$T$11:$T$99999)</f>
        <v>0</v>
      </c>
      <c r="F477" s="12">
        <f>SUMIF('주식 매매일지'!$J$11:$J$99999,YEAR(B477)&amp;"/"&amp;MONTH(B477),'주식 매매일지'!$V$11:$V$99999)</f>
        <v>0</v>
      </c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</row>
    <row r="478" spans="1:27" ht="22.5" customHeight="1">
      <c r="A478" s="10"/>
      <c r="B478" s="11">
        <v>58501</v>
      </c>
      <c r="C478" s="12">
        <f>SUMIF('주식 매매일지'!$J$11:$J$99999,YEAR(B478)&amp;"/"&amp;MONTH(B478),'주식 매매일지'!$M$11:$M$99999)</f>
        <v>0</v>
      </c>
      <c r="D478" s="12">
        <f>SUMIF('주식 매매일지'!$E$11:$E$99999,YEAR(B478)&amp;"/"&amp;MONTH(B478),'주식 매매일지'!$H$11:$H$99999)</f>
        <v>0</v>
      </c>
      <c r="E478" s="12">
        <f>SUMIF('주식 매매일지'!$J$11:$J$99999,YEAR(B478)&amp;"/"&amp;MONTH(B478),'주식 매매일지'!$T$11:$T$99999)</f>
        <v>0</v>
      </c>
      <c r="F478" s="12">
        <f>SUMIF('주식 매매일지'!$J$11:$J$99999,YEAR(B478)&amp;"/"&amp;MONTH(B478),'주식 매매일지'!$V$11:$V$99999)</f>
        <v>0</v>
      </c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</row>
    <row r="479" spans="1:27" ht="22.5" customHeight="1">
      <c r="A479" s="10"/>
      <c r="B479" s="11">
        <v>58532</v>
      </c>
      <c r="C479" s="12">
        <f>SUMIF('주식 매매일지'!$J$11:$J$99999,YEAR(B479)&amp;"/"&amp;MONTH(B479),'주식 매매일지'!$M$11:$M$99999)</f>
        <v>0</v>
      </c>
      <c r="D479" s="12">
        <f>SUMIF('주식 매매일지'!$E$11:$E$99999,YEAR(B479)&amp;"/"&amp;MONTH(B479),'주식 매매일지'!$H$11:$H$99999)</f>
        <v>0</v>
      </c>
      <c r="E479" s="12">
        <f>SUMIF('주식 매매일지'!$J$11:$J$99999,YEAR(B479)&amp;"/"&amp;MONTH(B479),'주식 매매일지'!$T$11:$T$99999)</f>
        <v>0</v>
      </c>
      <c r="F479" s="12">
        <f>SUMIF('주식 매매일지'!$J$11:$J$99999,YEAR(B479)&amp;"/"&amp;MONTH(B479),'주식 매매일지'!$V$11:$V$99999)</f>
        <v>0</v>
      </c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</row>
    <row r="480" spans="1:27" ht="22.5" customHeight="1">
      <c r="A480" s="10"/>
      <c r="B480" s="11">
        <v>58562</v>
      </c>
      <c r="C480" s="12">
        <f>SUMIF('주식 매매일지'!$J$11:$J$99999,YEAR(B480)&amp;"/"&amp;MONTH(B480),'주식 매매일지'!$M$11:$M$99999)</f>
        <v>0</v>
      </c>
      <c r="D480" s="12">
        <f>SUMIF('주식 매매일지'!$E$11:$E$99999,YEAR(B480)&amp;"/"&amp;MONTH(B480),'주식 매매일지'!$H$11:$H$99999)</f>
        <v>0</v>
      </c>
      <c r="E480" s="12">
        <f>SUMIF('주식 매매일지'!$J$11:$J$99999,YEAR(B480)&amp;"/"&amp;MONTH(B480),'주식 매매일지'!$T$11:$T$99999)</f>
        <v>0</v>
      </c>
      <c r="F480" s="12">
        <f>SUMIF('주식 매매일지'!$J$11:$J$99999,YEAR(B480)&amp;"/"&amp;MONTH(B480),'주식 매매일지'!$V$11:$V$99999)</f>
        <v>0</v>
      </c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</row>
    <row r="481" spans="1:27" ht="22.5" customHeight="1">
      <c r="A481" s="10"/>
      <c r="B481" s="11">
        <v>58593</v>
      </c>
      <c r="C481" s="12">
        <f>SUMIF('주식 매매일지'!$J$11:$J$99999,YEAR(B481)&amp;"/"&amp;MONTH(B481),'주식 매매일지'!$M$11:$M$99999)</f>
        <v>0</v>
      </c>
      <c r="D481" s="12">
        <f>SUMIF('주식 매매일지'!$E$11:$E$99999,YEAR(B481)&amp;"/"&amp;MONTH(B481),'주식 매매일지'!$H$11:$H$99999)</f>
        <v>0</v>
      </c>
      <c r="E481" s="12">
        <f>SUMIF('주식 매매일지'!$J$11:$J$99999,YEAR(B481)&amp;"/"&amp;MONTH(B481),'주식 매매일지'!$T$11:$T$99999)</f>
        <v>0</v>
      </c>
      <c r="F481" s="12">
        <f>SUMIF('주식 매매일지'!$J$11:$J$99999,YEAR(B481)&amp;"/"&amp;MONTH(B481),'주식 매매일지'!$V$11:$V$99999)</f>
        <v>0</v>
      </c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</row>
    <row r="482" spans="1:27" ht="22.5" customHeight="1">
      <c r="A482" s="10"/>
      <c r="B482" s="11">
        <v>58623</v>
      </c>
      <c r="C482" s="12">
        <f>SUMIF('주식 매매일지'!$J$11:$J$99999,YEAR(B482)&amp;"/"&amp;MONTH(B482),'주식 매매일지'!$M$11:$M$99999)</f>
        <v>0</v>
      </c>
      <c r="D482" s="12">
        <f>SUMIF('주식 매매일지'!$E$11:$E$99999,YEAR(B482)&amp;"/"&amp;MONTH(B482),'주식 매매일지'!$H$11:$H$99999)</f>
        <v>0</v>
      </c>
      <c r="E482" s="12">
        <f>SUMIF('주식 매매일지'!$J$11:$J$99999,YEAR(B482)&amp;"/"&amp;MONTH(B482),'주식 매매일지'!$T$11:$T$99999)</f>
        <v>0</v>
      </c>
      <c r="F482" s="12">
        <f>SUMIF('주식 매매일지'!$J$11:$J$99999,YEAR(B482)&amp;"/"&amp;MONTH(B482),'주식 매매일지'!$V$11:$V$99999)</f>
        <v>0</v>
      </c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</row>
    <row r="483" spans="1:27" ht="22.5" customHeight="1">
      <c r="A483" s="10"/>
      <c r="B483" s="11">
        <v>58654</v>
      </c>
      <c r="C483" s="12">
        <f>SUMIF('주식 매매일지'!$J$11:$J$99999,YEAR(B483)&amp;"/"&amp;MONTH(B483),'주식 매매일지'!$M$11:$M$99999)</f>
        <v>0</v>
      </c>
      <c r="D483" s="12">
        <f>SUMIF('주식 매매일지'!$E$11:$E$99999,YEAR(B483)&amp;"/"&amp;MONTH(B483),'주식 매매일지'!$H$11:$H$99999)</f>
        <v>0</v>
      </c>
      <c r="E483" s="12">
        <f>SUMIF('주식 매매일지'!$J$11:$J$99999,YEAR(B483)&amp;"/"&amp;MONTH(B483),'주식 매매일지'!$T$11:$T$99999)</f>
        <v>0</v>
      </c>
      <c r="F483" s="12">
        <f>SUMIF('주식 매매일지'!$J$11:$J$99999,YEAR(B483)&amp;"/"&amp;MONTH(B483),'주식 매매일지'!$V$11:$V$99999)</f>
        <v>0</v>
      </c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</row>
    <row r="484" spans="1:27" ht="22.5" customHeight="1">
      <c r="A484" s="10"/>
      <c r="B484" s="11">
        <v>58685</v>
      </c>
      <c r="C484" s="12">
        <f>SUMIF('주식 매매일지'!$J$11:$J$99999,YEAR(B484)&amp;"/"&amp;MONTH(B484),'주식 매매일지'!$M$11:$M$99999)</f>
        <v>0</v>
      </c>
      <c r="D484" s="12">
        <f>SUMIF('주식 매매일지'!$E$11:$E$99999,YEAR(B484)&amp;"/"&amp;MONTH(B484),'주식 매매일지'!$H$11:$H$99999)</f>
        <v>0</v>
      </c>
      <c r="E484" s="12">
        <f>SUMIF('주식 매매일지'!$J$11:$J$99999,YEAR(B484)&amp;"/"&amp;MONTH(B484),'주식 매매일지'!$T$11:$T$99999)</f>
        <v>0</v>
      </c>
      <c r="F484" s="12">
        <f>SUMIF('주식 매매일지'!$J$11:$J$99999,YEAR(B484)&amp;"/"&amp;MONTH(B484),'주식 매매일지'!$V$11:$V$99999)</f>
        <v>0</v>
      </c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</row>
    <row r="485" spans="1:27" ht="22.5" customHeight="1">
      <c r="A485" s="10"/>
      <c r="B485" s="11">
        <v>58715</v>
      </c>
      <c r="C485" s="12">
        <f>SUMIF('주식 매매일지'!$J$11:$J$99999,YEAR(B485)&amp;"/"&amp;MONTH(B485),'주식 매매일지'!$M$11:$M$99999)</f>
        <v>0</v>
      </c>
      <c r="D485" s="12">
        <f>SUMIF('주식 매매일지'!$E$11:$E$99999,YEAR(B485)&amp;"/"&amp;MONTH(B485),'주식 매매일지'!$H$11:$H$99999)</f>
        <v>0</v>
      </c>
      <c r="E485" s="12">
        <f>SUMIF('주식 매매일지'!$J$11:$J$99999,YEAR(B485)&amp;"/"&amp;MONTH(B485),'주식 매매일지'!$T$11:$T$99999)</f>
        <v>0</v>
      </c>
      <c r="F485" s="12">
        <f>SUMIF('주식 매매일지'!$J$11:$J$99999,YEAR(B485)&amp;"/"&amp;MONTH(B485),'주식 매매일지'!$V$11:$V$99999)</f>
        <v>0</v>
      </c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</row>
    <row r="486" spans="1:27" ht="22.5" customHeight="1">
      <c r="A486" s="10"/>
      <c r="B486" s="11">
        <v>58746</v>
      </c>
      <c r="C486" s="12">
        <f>SUMIF('주식 매매일지'!$J$11:$J$99999,YEAR(B486)&amp;"/"&amp;MONTH(B486),'주식 매매일지'!$M$11:$M$99999)</f>
        <v>0</v>
      </c>
      <c r="D486" s="12">
        <f>SUMIF('주식 매매일지'!$E$11:$E$99999,YEAR(B486)&amp;"/"&amp;MONTH(B486),'주식 매매일지'!$H$11:$H$99999)</f>
        <v>0</v>
      </c>
      <c r="E486" s="12">
        <f>SUMIF('주식 매매일지'!$J$11:$J$99999,YEAR(B486)&amp;"/"&amp;MONTH(B486),'주식 매매일지'!$T$11:$T$99999)</f>
        <v>0</v>
      </c>
      <c r="F486" s="12">
        <f>SUMIF('주식 매매일지'!$J$11:$J$99999,YEAR(B486)&amp;"/"&amp;MONTH(B486),'주식 매매일지'!$V$11:$V$99999)</f>
        <v>0</v>
      </c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</row>
    <row r="487" spans="1:27" ht="22.5" customHeight="1">
      <c r="A487" s="10"/>
      <c r="B487" s="11">
        <v>58776</v>
      </c>
      <c r="C487" s="12">
        <f>SUMIF('주식 매매일지'!$J$11:$J$99999,YEAR(B487)&amp;"/"&amp;MONTH(B487),'주식 매매일지'!$M$11:$M$99999)</f>
        <v>0</v>
      </c>
      <c r="D487" s="12">
        <f>SUMIF('주식 매매일지'!$E$11:$E$99999,YEAR(B487)&amp;"/"&amp;MONTH(B487),'주식 매매일지'!$H$11:$H$99999)</f>
        <v>0</v>
      </c>
      <c r="E487" s="12">
        <f>SUMIF('주식 매매일지'!$J$11:$J$99999,YEAR(B487)&amp;"/"&amp;MONTH(B487),'주식 매매일지'!$T$11:$T$99999)</f>
        <v>0</v>
      </c>
      <c r="F487" s="12">
        <f>SUMIF('주식 매매일지'!$J$11:$J$99999,YEAR(B487)&amp;"/"&amp;MONTH(B487),'주식 매매일지'!$V$11:$V$99999)</f>
        <v>0</v>
      </c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</row>
    <row r="488" spans="1:27" ht="22.5" customHeight="1">
      <c r="A488" s="10"/>
      <c r="B488" s="11">
        <v>58807</v>
      </c>
      <c r="C488" s="12">
        <f>SUMIF('주식 매매일지'!$J$11:$J$99999,YEAR(B488)&amp;"/"&amp;MONTH(B488),'주식 매매일지'!$M$11:$M$99999)</f>
        <v>0</v>
      </c>
      <c r="D488" s="12">
        <f>SUMIF('주식 매매일지'!$E$11:$E$99999,YEAR(B488)&amp;"/"&amp;MONTH(B488),'주식 매매일지'!$H$11:$H$99999)</f>
        <v>0</v>
      </c>
      <c r="E488" s="12">
        <f>SUMIF('주식 매매일지'!$J$11:$J$99999,YEAR(B488)&amp;"/"&amp;MONTH(B488),'주식 매매일지'!$T$11:$T$99999)</f>
        <v>0</v>
      </c>
      <c r="F488" s="12">
        <f>SUMIF('주식 매매일지'!$J$11:$J$99999,YEAR(B488)&amp;"/"&amp;MONTH(B488),'주식 매매일지'!$V$11:$V$99999)</f>
        <v>0</v>
      </c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</row>
    <row r="489" spans="1:27" ht="22.5" customHeight="1">
      <c r="A489" s="10"/>
      <c r="B489" s="11">
        <v>58838</v>
      </c>
      <c r="C489" s="12">
        <f>SUMIF('주식 매매일지'!$J$11:$J$99999,YEAR(B489)&amp;"/"&amp;MONTH(B489),'주식 매매일지'!$M$11:$M$99999)</f>
        <v>0</v>
      </c>
      <c r="D489" s="12">
        <f>SUMIF('주식 매매일지'!$E$11:$E$99999,YEAR(B489)&amp;"/"&amp;MONTH(B489),'주식 매매일지'!$H$11:$H$99999)</f>
        <v>0</v>
      </c>
      <c r="E489" s="12">
        <f>SUMIF('주식 매매일지'!$J$11:$J$99999,YEAR(B489)&amp;"/"&amp;MONTH(B489),'주식 매매일지'!$T$11:$T$99999)</f>
        <v>0</v>
      </c>
      <c r="F489" s="12">
        <f>SUMIF('주식 매매일지'!$J$11:$J$99999,YEAR(B489)&amp;"/"&amp;MONTH(B489),'주식 매매일지'!$V$11:$V$99999)</f>
        <v>0</v>
      </c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</row>
    <row r="490" spans="1:27" ht="22.5" customHeight="1">
      <c r="A490" s="10"/>
      <c r="B490" s="11">
        <v>58866</v>
      </c>
      <c r="C490" s="12">
        <f>SUMIF('주식 매매일지'!$J$11:$J$99999,YEAR(B490)&amp;"/"&amp;MONTH(B490),'주식 매매일지'!$M$11:$M$99999)</f>
        <v>0</v>
      </c>
      <c r="D490" s="12">
        <f>SUMIF('주식 매매일지'!$E$11:$E$99999,YEAR(B490)&amp;"/"&amp;MONTH(B490),'주식 매매일지'!$H$11:$H$99999)</f>
        <v>0</v>
      </c>
      <c r="E490" s="12">
        <f>SUMIF('주식 매매일지'!$J$11:$J$99999,YEAR(B490)&amp;"/"&amp;MONTH(B490),'주식 매매일지'!$T$11:$T$99999)</f>
        <v>0</v>
      </c>
      <c r="F490" s="12">
        <f>SUMIF('주식 매매일지'!$J$11:$J$99999,YEAR(B490)&amp;"/"&amp;MONTH(B490),'주식 매매일지'!$V$11:$V$99999)</f>
        <v>0</v>
      </c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</row>
    <row r="491" spans="1:27" ht="22.5" customHeight="1">
      <c r="A491" s="10"/>
      <c r="B491" s="11">
        <v>58897</v>
      </c>
      <c r="C491" s="12">
        <f>SUMIF('주식 매매일지'!$J$11:$J$99999,YEAR(B491)&amp;"/"&amp;MONTH(B491),'주식 매매일지'!$M$11:$M$99999)</f>
        <v>0</v>
      </c>
      <c r="D491" s="12">
        <f>SUMIF('주식 매매일지'!$E$11:$E$99999,YEAR(B491)&amp;"/"&amp;MONTH(B491),'주식 매매일지'!$H$11:$H$99999)</f>
        <v>0</v>
      </c>
      <c r="E491" s="12">
        <f>SUMIF('주식 매매일지'!$J$11:$J$99999,YEAR(B491)&amp;"/"&amp;MONTH(B491),'주식 매매일지'!$T$11:$T$99999)</f>
        <v>0</v>
      </c>
      <c r="F491" s="12">
        <f>SUMIF('주식 매매일지'!$J$11:$J$99999,YEAR(B491)&amp;"/"&amp;MONTH(B491),'주식 매매일지'!$V$11:$V$99999)</f>
        <v>0</v>
      </c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</row>
    <row r="492" spans="1:27" ht="22.5" customHeight="1">
      <c r="A492" s="10"/>
      <c r="B492" s="11">
        <v>58927</v>
      </c>
      <c r="C492" s="12">
        <f>SUMIF('주식 매매일지'!$J$11:$J$99999,YEAR(B492)&amp;"/"&amp;MONTH(B492),'주식 매매일지'!$M$11:$M$99999)</f>
        <v>0</v>
      </c>
      <c r="D492" s="12">
        <f>SUMIF('주식 매매일지'!$E$11:$E$99999,YEAR(B492)&amp;"/"&amp;MONTH(B492),'주식 매매일지'!$H$11:$H$99999)</f>
        <v>0</v>
      </c>
      <c r="E492" s="12">
        <f>SUMIF('주식 매매일지'!$J$11:$J$99999,YEAR(B492)&amp;"/"&amp;MONTH(B492),'주식 매매일지'!$T$11:$T$99999)</f>
        <v>0</v>
      </c>
      <c r="F492" s="12">
        <f>SUMIF('주식 매매일지'!$J$11:$J$99999,YEAR(B492)&amp;"/"&amp;MONTH(B492),'주식 매매일지'!$V$11:$V$99999)</f>
        <v>0</v>
      </c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</row>
    <row r="493" spans="1:27" ht="22.5" customHeight="1">
      <c r="A493" s="10"/>
      <c r="B493" s="11">
        <v>58958</v>
      </c>
      <c r="C493" s="12">
        <f>SUMIF('주식 매매일지'!$J$11:$J$99999,YEAR(B493)&amp;"/"&amp;MONTH(B493),'주식 매매일지'!$M$11:$M$99999)</f>
        <v>0</v>
      </c>
      <c r="D493" s="12">
        <f>SUMIF('주식 매매일지'!$E$11:$E$99999,YEAR(B493)&amp;"/"&amp;MONTH(B493),'주식 매매일지'!$H$11:$H$99999)</f>
        <v>0</v>
      </c>
      <c r="E493" s="12">
        <f>SUMIF('주식 매매일지'!$J$11:$J$99999,YEAR(B493)&amp;"/"&amp;MONTH(B493),'주식 매매일지'!$T$11:$T$99999)</f>
        <v>0</v>
      </c>
      <c r="F493" s="12">
        <f>SUMIF('주식 매매일지'!$J$11:$J$99999,YEAR(B493)&amp;"/"&amp;MONTH(B493),'주식 매매일지'!$V$11:$V$99999)</f>
        <v>0</v>
      </c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</row>
    <row r="494" spans="1:27" ht="22.5" customHeight="1">
      <c r="A494" s="10"/>
      <c r="B494" s="11">
        <v>58988</v>
      </c>
      <c r="C494" s="12">
        <f>SUMIF('주식 매매일지'!$J$11:$J$99999,YEAR(B494)&amp;"/"&amp;MONTH(B494),'주식 매매일지'!$M$11:$M$99999)</f>
        <v>0</v>
      </c>
      <c r="D494" s="12">
        <f>SUMIF('주식 매매일지'!$E$11:$E$99999,YEAR(B494)&amp;"/"&amp;MONTH(B494),'주식 매매일지'!$H$11:$H$99999)</f>
        <v>0</v>
      </c>
      <c r="E494" s="12">
        <f>SUMIF('주식 매매일지'!$J$11:$J$99999,YEAR(B494)&amp;"/"&amp;MONTH(B494),'주식 매매일지'!$T$11:$T$99999)</f>
        <v>0</v>
      </c>
      <c r="F494" s="12">
        <f>SUMIF('주식 매매일지'!$J$11:$J$99999,YEAR(B494)&amp;"/"&amp;MONTH(B494),'주식 매매일지'!$V$11:$V$99999)</f>
        <v>0</v>
      </c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</row>
    <row r="495" spans="1:27" ht="22.5" customHeight="1">
      <c r="A495" s="10"/>
      <c r="B495" s="11">
        <v>59019</v>
      </c>
      <c r="C495" s="12">
        <f>SUMIF('주식 매매일지'!$J$11:$J$99999,YEAR(B495)&amp;"/"&amp;MONTH(B495),'주식 매매일지'!$M$11:$M$99999)</f>
        <v>0</v>
      </c>
      <c r="D495" s="12">
        <f>SUMIF('주식 매매일지'!$E$11:$E$99999,YEAR(B495)&amp;"/"&amp;MONTH(B495),'주식 매매일지'!$H$11:$H$99999)</f>
        <v>0</v>
      </c>
      <c r="E495" s="12">
        <f>SUMIF('주식 매매일지'!$J$11:$J$99999,YEAR(B495)&amp;"/"&amp;MONTH(B495),'주식 매매일지'!$T$11:$T$99999)</f>
        <v>0</v>
      </c>
      <c r="F495" s="12">
        <f>SUMIF('주식 매매일지'!$J$11:$J$99999,YEAR(B495)&amp;"/"&amp;MONTH(B495),'주식 매매일지'!$V$11:$V$99999)</f>
        <v>0</v>
      </c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</row>
    <row r="496" spans="1:27" ht="22.5" customHeight="1">
      <c r="A496" s="10"/>
      <c r="B496" s="11">
        <v>59050</v>
      </c>
      <c r="C496" s="12">
        <f>SUMIF('주식 매매일지'!$J$11:$J$99999,YEAR(B496)&amp;"/"&amp;MONTH(B496),'주식 매매일지'!$M$11:$M$99999)</f>
        <v>0</v>
      </c>
      <c r="D496" s="12">
        <f>SUMIF('주식 매매일지'!$E$11:$E$99999,YEAR(B496)&amp;"/"&amp;MONTH(B496),'주식 매매일지'!$H$11:$H$99999)</f>
        <v>0</v>
      </c>
      <c r="E496" s="12">
        <f>SUMIF('주식 매매일지'!$J$11:$J$99999,YEAR(B496)&amp;"/"&amp;MONTH(B496),'주식 매매일지'!$T$11:$T$99999)</f>
        <v>0</v>
      </c>
      <c r="F496" s="12">
        <f>SUMIF('주식 매매일지'!$J$11:$J$99999,YEAR(B496)&amp;"/"&amp;MONTH(B496),'주식 매매일지'!$V$11:$V$99999)</f>
        <v>0</v>
      </c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</row>
    <row r="497" spans="1:27" ht="22.5" customHeight="1">
      <c r="A497" s="10"/>
      <c r="B497" s="11">
        <v>59080</v>
      </c>
      <c r="C497" s="12">
        <f>SUMIF('주식 매매일지'!$J$11:$J$99999,YEAR(B497)&amp;"/"&amp;MONTH(B497),'주식 매매일지'!$M$11:$M$99999)</f>
        <v>0</v>
      </c>
      <c r="D497" s="12">
        <f>SUMIF('주식 매매일지'!$E$11:$E$99999,YEAR(B497)&amp;"/"&amp;MONTH(B497),'주식 매매일지'!$H$11:$H$99999)</f>
        <v>0</v>
      </c>
      <c r="E497" s="12">
        <f>SUMIF('주식 매매일지'!$J$11:$J$99999,YEAR(B497)&amp;"/"&amp;MONTH(B497),'주식 매매일지'!$T$11:$T$99999)</f>
        <v>0</v>
      </c>
      <c r="F497" s="12">
        <f>SUMIF('주식 매매일지'!$J$11:$J$99999,YEAR(B497)&amp;"/"&amp;MONTH(B497),'주식 매매일지'!$V$11:$V$99999)</f>
        <v>0</v>
      </c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</row>
    <row r="498" spans="1:27" ht="22.5" customHeight="1">
      <c r="A498" s="10"/>
      <c r="B498" s="11">
        <v>59111</v>
      </c>
      <c r="C498" s="12">
        <f>SUMIF('주식 매매일지'!$J$11:$J$99999,YEAR(B498)&amp;"/"&amp;MONTH(B498),'주식 매매일지'!$M$11:$M$99999)</f>
        <v>0</v>
      </c>
      <c r="D498" s="12">
        <f>SUMIF('주식 매매일지'!$E$11:$E$99999,YEAR(B498)&amp;"/"&amp;MONTH(B498),'주식 매매일지'!$H$11:$H$99999)</f>
        <v>0</v>
      </c>
      <c r="E498" s="12">
        <f>SUMIF('주식 매매일지'!$J$11:$J$99999,YEAR(B498)&amp;"/"&amp;MONTH(B498),'주식 매매일지'!$T$11:$T$99999)</f>
        <v>0</v>
      </c>
      <c r="F498" s="12">
        <f>SUMIF('주식 매매일지'!$J$11:$J$99999,YEAR(B498)&amp;"/"&amp;MONTH(B498),'주식 매매일지'!$V$11:$V$99999)</f>
        <v>0</v>
      </c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</row>
    <row r="499" spans="1:27" ht="22.5" customHeight="1">
      <c r="A499" s="10"/>
      <c r="B499" s="11">
        <v>59141</v>
      </c>
      <c r="C499" s="12">
        <f>SUMIF('주식 매매일지'!$J$11:$J$99999,YEAR(B499)&amp;"/"&amp;MONTH(B499),'주식 매매일지'!$M$11:$M$99999)</f>
        <v>0</v>
      </c>
      <c r="D499" s="12">
        <f>SUMIF('주식 매매일지'!$E$11:$E$99999,YEAR(B499)&amp;"/"&amp;MONTH(B499),'주식 매매일지'!$H$11:$H$99999)</f>
        <v>0</v>
      </c>
      <c r="E499" s="12">
        <f>SUMIF('주식 매매일지'!$J$11:$J$99999,YEAR(B499)&amp;"/"&amp;MONTH(B499),'주식 매매일지'!$T$11:$T$99999)</f>
        <v>0</v>
      </c>
      <c r="F499" s="12">
        <f>SUMIF('주식 매매일지'!$J$11:$J$99999,YEAR(B499)&amp;"/"&amp;MONTH(B499),'주식 매매일지'!$V$11:$V$99999)</f>
        <v>0</v>
      </c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</row>
    <row r="500" spans="1:27" ht="22.5" customHeight="1">
      <c r="A500" s="10"/>
      <c r="B500" s="11">
        <v>59172</v>
      </c>
      <c r="C500" s="12">
        <f>SUMIF('주식 매매일지'!$J$11:$J$99999,YEAR(B500)&amp;"/"&amp;MONTH(B500),'주식 매매일지'!$M$11:$M$99999)</f>
        <v>0</v>
      </c>
      <c r="D500" s="12">
        <f>SUMIF('주식 매매일지'!$E$11:$E$99999,YEAR(B500)&amp;"/"&amp;MONTH(B500),'주식 매매일지'!$H$11:$H$99999)</f>
        <v>0</v>
      </c>
      <c r="E500" s="12">
        <f>SUMIF('주식 매매일지'!$J$11:$J$99999,YEAR(B500)&amp;"/"&amp;MONTH(B500),'주식 매매일지'!$T$11:$T$99999)</f>
        <v>0</v>
      </c>
      <c r="F500" s="12">
        <f>SUMIF('주식 매매일지'!$J$11:$J$99999,YEAR(B500)&amp;"/"&amp;MONTH(B500),'주식 매매일지'!$V$11:$V$99999)</f>
        <v>0</v>
      </c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</row>
    <row r="501" spans="1:27" ht="22.5" customHeight="1">
      <c r="A501" s="10"/>
      <c r="B501" s="11">
        <v>59203</v>
      </c>
      <c r="C501" s="12">
        <f>SUMIF('주식 매매일지'!$J$11:$J$99999,YEAR(B501)&amp;"/"&amp;MONTH(B501),'주식 매매일지'!$M$11:$M$99999)</f>
        <v>0</v>
      </c>
      <c r="D501" s="12">
        <f>SUMIF('주식 매매일지'!$E$11:$E$99999,YEAR(B501)&amp;"/"&amp;MONTH(B501),'주식 매매일지'!$H$11:$H$99999)</f>
        <v>0</v>
      </c>
      <c r="E501" s="12">
        <f>SUMIF('주식 매매일지'!$J$11:$J$99999,YEAR(B501)&amp;"/"&amp;MONTH(B501),'주식 매매일지'!$T$11:$T$99999)</f>
        <v>0</v>
      </c>
      <c r="F501" s="12">
        <f>SUMIF('주식 매매일지'!$J$11:$J$99999,YEAR(B501)&amp;"/"&amp;MONTH(B501),'주식 매매일지'!$V$11:$V$99999)</f>
        <v>0</v>
      </c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</row>
    <row r="502" spans="1:27" ht="22.5" customHeight="1">
      <c r="A502" s="10"/>
      <c r="B502" s="11">
        <v>59231</v>
      </c>
      <c r="C502" s="12">
        <f>SUMIF('주식 매매일지'!$J$11:$J$99999,YEAR(B502)&amp;"/"&amp;MONTH(B502),'주식 매매일지'!$M$11:$M$99999)</f>
        <v>0</v>
      </c>
      <c r="D502" s="12">
        <f>SUMIF('주식 매매일지'!$E$11:$E$99999,YEAR(B502)&amp;"/"&amp;MONTH(B502),'주식 매매일지'!$H$11:$H$99999)</f>
        <v>0</v>
      </c>
      <c r="E502" s="12">
        <f>SUMIF('주식 매매일지'!$J$11:$J$99999,YEAR(B502)&amp;"/"&amp;MONTH(B502),'주식 매매일지'!$T$11:$T$99999)</f>
        <v>0</v>
      </c>
      <c r="F502" s="12">
        <f>SUMIF('주식 매매일지'!$J$11:$J$99999,YEAR(B502)&amp;"/"&amp;MONTH(B502),'주식 매매일지'!$V$11:$V$99999)</f>
        <v>0</v>
      </c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</row>
    <row r="503" spans="1:27" ht="22.5" customHeight="1">
      <c r="A503" s="10"/>
      <c r="B503" s="11">
        <v>59262</v>
      </c>
      <c r="C503" s="12">
        <f>SUMIF('주식 매매일지'!$J$11:$J$99999,YEAR(B503)&amp;"/"&amp;MONTH(B503),'주식 매매일지'!$M$11:$M$99999)</f>
        <v>0</v>
      </c>
      <c r="D503" s="12">
        <f>SUMIF('주식 매매일지'!$E$11:$E$99999,YEAR(B503)&amp;"/"&amp;MONTH(B503),'주식 매매일지'!$H$11:$H$99999)</f>
        <v>0</v>
      </c>
      <c r="E503" s="12">
        <f>SUMIF('주식 매매일지'!$J$11:$J$99999,YEAR(B503)&amp;"/"&amp;MONTH(B503),'주식 매매일지'!$T$11:$T$99999)</f>
        <v>0</v>
      </c>
      <c r="F503" s="12">
        <f>SUMIF('주식 매매일지'!$J$11:$J$99999,YEAR(B503)&amp;"/"&amp;MONTH(B503),'주식 매매일지'!$V$11:$V$99999)</f>
        <v>0</v>
      </c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</row>
    <row r="504" spans="1:27" ht="22.5" customHeight="1">
      <c r="A504" s="10"/>
      <c r="B504" s="11">
        <v>59292</v>
      </c>
      <c r="C504" s="12">
        <f>SUMIF('주식 매매일지'!$J$11:$J$99999,YEAR(B504)&amp;"/"&amp;MONTH(B504),'주식 매매일지'!$M$11:$M$99999)</f>
        <v>0</v>
      </c>
      <c r="D504" s="12">
        <f>SUMIF('주식 매매일지'!$E$11:$E$99999,YEAR(B504)&amp;"/"&amp;MONTH(B504),'주식 매매일지'!$H$11:$H$99999)</f>
        <v>0</v>
      </c>
      <c r="E504" s="12">
        <f>SUMIF('주식 매매일지'!$J$11:$J$99999,YEAR(B504)&amp;"/"&amp;MONTH(B504),'주식 매매일지'!$T$11:$T$99999)</f>
        <v>0</v>
      </c>
      <c r="F504" s="12">
        <f>SUMIF('주식 매매일지'!$J$11:$J$99999,YEAR(B504)&amp;"/"&amp;MONTH(B504),'주식 매매일지'!$V$11:$V$99999)</f>
        <v>0</v>
      </c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</row>
    <row r="505" spans="1:27" ht="22.5" customHeight="1">
      <c r="A505" s="10"/>
      <c r="B505" s="11">
        <v>59323</v>
      </c>
      <c r="C505" s="12">
        <f>SUMIF('주식 매매일지'!$J$11:$J$99999,YEAR(B505)&amp;"/"&amp;MONTH(B505),'주식 매매일지'!$M$11:$M$99999)</f>
        <v>0</v>
      </c>
      <c r="D505" s="12">
        <f>SUMIF('주식 매매일지'!$E$11:$E$99999,YEAR(B505)&amp;"/"&amp;MONTH(B505),'주식 매매일지'!$H$11:$H$99999)</f>
        <v>0</v>
      </c>
      <c r="E505" s="12">
        <f>SUMIF('주식 매매일지'!$J$11:$J$99999,YEAR(B505)&amp;"/"&amp;MONTH(B505),'주식 매매일지'!$T$11:$T$99999)</f>
        <v>0</v>
      </c>
      <c r="F505" s="12">
        <f>SUMIF('주식 매매일지'!$J$11:$J$99999,YEAR(B505)&amp;"/"&amp;MONTH(B505),'주식 매매일지'!$V$11:$V$99999)</f>
        <v>0</v>
      </c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</row>
    <row r="506" spans="1:27" ht="22.5" customHeight="1">
      <c r="A506" s="10"/>
      <c r="B506" s="11">
        <v>59353</v>
      </c>
      <c r="C506" s="12">
        <f>SUMIF('주식 매매일지'!$J$11:$J$99999,YEAR(B506)&amp;"/"&amp;MONTH(B506),'주식 매매일지'!$M$11:$M$99999)</f>
        <v>0</v>
      </c>
      <c r="D506" s="12">
        <f>SUMIF('주식 매매일지'!$E$11:$E$99999,YEAR(B506)&amp;"/"&amp;MONTH(B506),'주식 매매일지'!$H$11:$H$99999)</f>
        <v>0</v>
      </c>
      <c r="E506" s="12">
        <f>SUMIF('주식 매매일지'!$J$11:$J$99999,YEAR(B506)&amp;"/"&amp;MONTH(B506),'주식 매매일지'!$T$11:$T$99999)</f>
        <v>0</v>
      </c>
      <c r="F506" s="12">
        <f>SUMIF('주식 매매일지'!$J$11:$J$99999,YEAR(B506)&amp;"/"&amp;MONTH(B506),'주식 매매일지'!$V$11:$V$99999)</f>
        <v>0</v>
      </c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</row>
    <row r="507" spans="1:27" ht="22.5" customHeight="1">
      <c r="A507" s="10"/>
      <c r="B507" s="11">
        <v>59384</v>
      </c>
      <c r="C507" s="12">
        <f>SUMIF('주식 매매일지'!$J$11:$J$99999,YEAR(B507)&amp;"/"&amp;MONTH(B507),'주식 매매일지'!$M$11:$M$99999)</f>
        <v>0</v>
      </c>
      <c r="D507" s="12">
        <f>SUMIF('주식 매매일지'!$E$11:$E$99999,YEAR(B507)&amp;"/"&amp;MONTH(B507),'주식 매매일지'!$H$11:$H$99999)</f>
        <v>0</v>
      </c>
      <c r="E507" s="12">
        <f>SUMIF('주식 매매일지'!$J$11:$J$99999,YEAR(B507)&amp;"/"&amp;MONTH(B507),'주식 매매일지'!$T$11:$T$99999)</f>
        <v>0</v>
      </c>
      <c r="F507" s="12">
        <f>SUMIF('주식 매매일지'!$J$11:$J$99999,YEAR(B507)&amp;"/"&amp;MONTH(B507),'주식 매매일지'!$V$11:$V$99999)</f>
        <v>0</v>
      </c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</row>
    <row r="508" spans="1:27" ht="22.5" customHeight="1">
      <c r="A508" s="10"/>
      <c r="B508" s="11">
        <v>59415</v>
      </c>
      <c r="C508" s="12">
        <f>SUMIF('주식 매매일지'!$J$11:$J$99999,YEAR(B508)&amp;"/"&amp;MONTH(B508),'주식 매매일지'!$M$11:$M$99999)</f>
        <v>0</v>
      </c>
      <c r="D508" s="12">
        <f>SUMIF('주식 매매일지'!$E$11:$E$99999,YEAR(B508)&amp;"/"&amp;MONTH(B508),'주식 매매일지'!$H$11:$H$99999)</f>
        <v>0</v>
      </c>
      <c r="E508" s="12">
        <f>SUMIF('주식 매매일지'!$J$11:$J$99999,YEAR(B508)&amp;"/"&amp;MONTH(B508),'주식 매매일지'!$T$11:$T$99999)</f>
        <v>0</v>
      </c>
      <c r="F508" s="12">
        <f>SUMIF('주식 매매일지'!$J$11:$J$99999,YEAR(B508)&amp;"/"&amp;MONTH(B508),'주식 매매일지'!$V$11:$V$99999)</f>
        <v>0</v>
      </c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</row>
    <row r="509" spans="1:27" ht="22.5" customHeight="1">
      <c r="A509" s="10"/>
      <c r="B509" s="11">
        <v>59445</v>
      </c>
      <c r="C509" s="12">
        <f>SUMIF('주식 매매일지'!$J$11:$J$99999,YEAR(B509)&amp;"/"&amp;MONTH(B509),'주식 매매일지'!$M$11:$M$99999)</f>
        <v>0</v>
      </c>
      <c r="D509" s="12">
        <f>SUMIF('주식 매매일지'!$E$11:$E$99999,YEAR(B509)&amp;"/"&amp;MONTH(B509),'주식 매매일지'!$H$11:$H$99999)</f>
        <v>0</v>
      </c>
      <c r="E509" s="12">
        <f>SUMIF('주식 매매일지'!$J$11:$J$99999,YEAR(B509)&amp;"/"&amp;MONTH(B509),'주식 매매일지'!$T$11:$T$99999)</f>
        <v>0</v>
      </c>
      <c r="F509" s="12">
        <f>SUMIF('주식 매매일지'!$J$11:$J$99999,YEAR(B509)&amp;"/"&amp;MONTH(B509),'주식 매매일지'!$V$11:$V$99999)</f>
        <v>0</v>
      </c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</row>
    <row r="510" spans="1:27" ht="22.5" customHeight="1">
      <c r="A510" s="10"/>
      <c r="B510" s="11">
        <v>59476</v>
      </c>
      <c r="C510" s="12">
        <f>SUMIF('주식 매매일지'!$J$11:$J$99999,YEAR(B510)&amp;"/"&amp;MONTH(B510),'주식 매매일지'!$M$11:$M$99999)</f>
        <v>0</v>
      </c>
      <c r="D510" s="12">
        <f>SUMIF('주식 매매일지'!$E$11:$E$99999,YEAR(B510)&amp;"/"&amp;MONTH(B510),'주식 매매일지'!$H$11:$H$99999)</f>
        <v>0</v>
      </c>
      <c r="E510" s="12">
        <f>SUMIF('주식 매매일지'!$J$11:$J$99999,YEAR(B510)&amp;"/"&amp;MONTH(B510),'주식 매매일지'!$T$11:$T$99999)</f>
        <v>0</v>
      </c>
      <c r="F510" s="12">
        <f>SUMIF('주식 매매일지'!$J$11:$J$99999,YEAR(B510)&amp;"/"&amp;MONTH(B510),'주식 매매일지'!$V$11:$V$99999)</f>
        <v>0</v>
      </c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</row>
    <row r="511" spans="1:27" ht="22.5" customHeight="1">
      <c r="A511" s="10"/>
      <c r="B511" s="11">
        <v>59506</v>
      </c>
      <c r="C511" s="12">
        <f>SUMIF('주식 매매일지'!$J$11:$J$99999,YEAR(B511)&amp;"/"&amp;MONTH(B511),'주식 매매일지'!$M$11:$M$99999)</f>
        <v>0</v>
      </c>
      <c r="D511" s="12">
        <f>SUMIF('주식 매매일지'!$E$11:$E$99999,YEAR(B511)&amp;"/"&amp;MONTH(B511),'주식 매매일지'!$H$11:$H$99999)</f>
        <v>0</v>
      </c>
      <c r="E511" s="12">
        <f>SUMIF('주식 매매일지'!$J$11:$J$99999,YEAR(B511)&amp;"/"&amp;MONTH(B511),'주식 매매일지'!$T$11:$T$99999)</f>
        <v>0</v>
      </c>
      <c r="F511" s="12">
        <f>SUMIF('주식 매매일지'!$J$11:$J$99999,YEAR(B511)&amp;"/"&amp;MONTH(B511),'주식 매매일지'!$V$11:$V$99999)</f>
        <v>0</v>
      </c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</row>
    <row r="512" spans="1:27" ht="22.5" customHeight="1">
      <c r="A512" s="10"/>
      <c r="B512" s="11">
        <v>59537</v>
      </c>
      <c r="C512" s="12">
        <f>SUMIF('주식 매매일지'!$J$11:$J$99999,YEAR(B512)&amp;"/"&amp;MONTH(B512),'주식 매매일지'!$M$11:$M$99999)</f>
        <v>0</v>
      </c>
      <c r="D512" s="12">
        <f>SUMIF('주식 매매일지'!$E$11:$E$99999,YEAR(B512)&amp;"/"&amp;MONTH(B512),'주식 매매일지'!$H$11:$H$99999)</f>
        <v>0</v>
      </c>
      <c r="E512" s="12">
        <f>SUMIF('주식 매매일지'!$J$11:$J$99999,YEAR(B512)&amp;"/"&amp;MONTH(B512),'주식 매매일지'!$T$11:$T$99999)</f>
        <v>0</v>
      </c>
      <c r="F512" s="12">
        <f>SUMIF('주식 매매일지'!$J$11:$J$99999,YEAR(B512)&amp;"/"&amp;MONTH(B512),'주식 매매일지'!$V$11:$V$99999)</f>
        <v>0</v>
      </c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</row>
    <row r="513" spans="1:27" ht="22.5" customHeight="1">
      <c r="A513" s="10"/>
      <c r="B513" s="11">
        <v>59568</v>
      </c>
      <c r="C513" s="12">
        <f>SUMIF('주식 매매일지'!$J$11:$J$99999,YEAR(B513)&amp;"/"&amp;MONTH(B513),'주식 매매일지'!$M$11:$M$99999)</f>
        <v>0</v>
      </c>
      <c r="D513" s="12">
        <f>SUMIF('주식 매매일지'!$E$11:$E$99999,YEAR(B513)&amp;"/"&amp;MONTH(B513),'주식 매매일지'!$H$11:$H$99999)</f>
        <v>0</v>
      </c>
      <c r="E513" s="12">
        <f>SUMIF('주식 매매일지'!$J$11:$J$99999,YEAR(B513)&amp;"/"&amp;MONTH(B513),'주식 매매일지'!$T$11:$T$99999)</f>
        <v>0</v>
      </c>
      <c r="F513" s="12">
        <f>SUMIF('주식 매매일지'!$J$11:$J$99999,YEAR(B513)&amp;"/"&amp;MONTH(B513),'주식 매매일지'!$V$11:$V$99999)</f>
        <v>0</v>
      </c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</row>
    <row r="514" spans="1:27" ht="22.5" customHeight="1">
      <c r="A514" s="10"/>
      <c r="B514" s="11">
        <v>59596</v>
      </c>
      <c r="C514" s="12">
        <f>SUMIF('주식 매매일지'!$J$11:$J$99999,YEAR(B514)&amp;"/"&amp;MONTH(B514),'주식 매매일지'!$M$11:$M$99999)</f>
        <v>0</v>
      </c>
      <c r="D514" s="12">
        <f>SUMIF('주식 매매일지'!$E$11:$E$99999,YEAR(B514)&amp;"/"&amp;MONTH(B514),'주식 매매일지'!$H$11:$H$99999)</f>
        <v>0</v>
      </c>
      <c r="E514" s="12">
        <f>SUMIF('주식 매매일지'!$J$11:$J$99999,YEAR(B514)&amp;"/"&amp;MONTH(B514),'주식 매매일지'!$T$11:$T$99999)</f>
        <v>0</v>
      </c>
      <c r="F514" s="12">
        <f>SUMIF('주식 매매일지'!$J$11:$J$99999,YEAR(B514)&amp;"/"&amp;MONTH(B514),'주식 매매일지'!$V$11:$V$99999)</f>
        <v>0</v>
      </c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</row>
  </sheetData>
  <mergeCells count="1">
    <mergeCell ref="B2:N2"/>
  </mergeCells>
  <phoneticPr fontId="1" type="noConversion"/>
  <conditionalFormatting sqref="F1:F2 F5:F6 F8:F514">
    <cfRule type="cellIs" dxfId="1" priority="1" operator="greaterThan">
      <formula>0</formula>
    </cfRule>
  </conditionalFormatting>
  <conditionalFormatting sqref="F1:F2 F5:F6 F8:F514"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보유현황</vt:lpstr>
      <vt:lpstr>주식 매매일지</vt:lpstr>
      <vt:lpstr>월별 매매 결산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청희</cp:lastModifiedBy>
  <dcterms:modified xsi:type="dcterms:W3CDTF">2021-04-23T15:51:01Z</dcterms:modified>
</cp:coreProperties>
</file>